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Data\OGAP\GAČR\Návrhy projektů 2025\"/>
    </mc:Choice>
  </mc:AlternateContent>
  <xr:revisionPtr revIDLastSave="0" documentId="13_ncr:1_{6E50DC66-48FD-4BB6-A541-32B824F4702C}" xr6:coauthVersionLast="47" xr6:coauthVersionMax="47" xr10:uidLastSave="{00000000-0000-0000-0000-000000000000}"/>
  <bookViews>
    <workbookView xWindow="28680" yWindow="-120" windowWidth="29040" windowHeight="17520" activeTab="3" xr2:uid="{00000000-000D-0000-FFFF-FFFF00000000}"/>
  </bookViews>
  <sheets>
    <sheet name="EXPRO" sheetId="2" r:id="rId1"/>
    <sheet name="JUNIOR STAR" sheetId="3" r:id="rId2"/>
    <sheet name="PIF OUT-IN" sheetId="6" r:id="rId3"/>
    <sheet name="STANDARD" sheetId="5" r:id="rId4"/>
    <sheet name="F sekce" sheetId="7" r:id="rId5"/>
    <sheet name="I sekce" sheetId="8" r:id="rId6"/>
    <sheet name="M sekce" sheetId="9" r:id="rId7"/>
    <sheet name="MFF" sheetId="10" r:id="rId8"/>
  </sheets>
  <externalReferences>
    <externalReference r:id="rId9"/>
  </externalReferences>
  <definedNames>
    <definedName name="_xlnm._FilterDatabase" localSheetId="3" hidden="1">STANDARD!$A$16:$H$16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G18" i="9"/>
  <c r="G17" i="9"/>
  <c r="G16" i="9"/>
  <c r="G11" i="9"/>
  <c r="G10" i="9"/>
  <c r="G18" i="8"/>
  <c r="G17" i="8"/>
  <c r="G16" i="8"/>
  <c r="G11" i="8"/>
  <c r="G10" i="8"/>
  <c r="G9" i="8"/>
  <c r="C3" i="8" s="1"/>
  <c r="C6" i="10" s="1"/>
  <c r="G18" i="7"/>
  <c r="G17" i="7"/>
  <c r="G16" i="7"/>
  <c r="G11" i="7"/>
  <c r="G10" i="7"/>
  <c r="G9" i="7"/>
  <c r="C19" i="9"/>
  <c r="C12" i="9"/>
  <c r="D11" i="9"/>
  <c r="C18" i="9"/>
  <c r="C11" i="9"/>
  <c r="F19" i="9"/>
  <c r="E19" i="9"/>
  <c r="D19" i="9"/>
  <c r="F18" i="9"/>
  <c r="F12" i="9"/>
  <c r="E12" i="9"/>
  <c r="D12" i="9"/>
  <c r="F11" i="9"/>
  <c r="E11" i="9"/>
  <c r="E19" i="8"/>
  <c r="D19" i="8"/>
  <c r="F19" i="8"/>
  <c r="F12" i="8"/>
  <c r="E12" i="8"/>
  <c r="D12" i="8"/>
  <c r="F11" i="8"/>
  <c r="E11" i="8"/>
  <c r="D11" i="8"/>
  <c r="D30" i="10"/>
  <c r="C30" i="10"/>
  <c r="D18" i="10"/>
  <c r="C18" i="10"/>
  <c r="D17" i="10"/>
  <c r="C17" i="10"/>
  <c r="D16" i="10"/>
  <c r="C16" i="10"/>
  <c r="E19" i="7"/>
  <c r="D19" i="7"/>
  <c r="F17" i="7"/>
  <c r="F18" i="7"/>
  <c r="D12" i="7"/>
  <c r="C4" i="9" l="1"/>
  <c r="D7" i="10" s="1"/>
  <c r="C3" i="9"/>
  <c r="C7" i="10" s="1"/>
  <c r="E7" i="10" s="1"/>
  <c r="G12" i="9"/>
  <c r="G19" i="9"/>
  <c r="G12" i="8"/>
  <c r="F18" i="8"/>
  <c r="F19" i="7"/>
  <c r="E11" i="7"/>
  <c r="F11" i="7"/>
  <c r="E30" i="10"/>
  <c r="C19" i="10"/>
  <c r="E18" i="10"/>
  <c r="E16" i="10"/>
  <c r="D19" i="10"/>
  <c r="E17" i="10"/>
  <c r="E12" i="7"/>
  <c r="F12" i="7"/>
  <c r="G19" i="7"/>
  <c r="D11" i="7"/>
  <c r="C5" i="9" l="1"/>
  <c r="G19" i="8"/>
  <c r="C4" i="8"/>
  <c r="E19" i="10"/>
  <c r="C4" i="7"/>
  <c r="D5" i="10" s="1"/>
  <c r="G12" i="7"/>
  <c r="C3" i="7"/>
  <c r="C5" i="10" s="1"/>
  <c r="C5" i="8" l="1"/>
  <c r="D6" i="10"/>
  <c r="E6" i="10" s="1"/>
  <c r="E5" i="10"/>
  <c r="C8" i="10"/>
  <c r="C5" i="7"/>
  <c r="D8" i="10" l="1"/>
  <c r="E8" i="10" s="1"/>
  <c r="D4" i="5" l="1"/>
  <c r="C4" i="5"/>
  <c r="B4" i="5"/>
  <c r="E4" i="5"/>
  <c r="C13" i="6"/>
  <c r="C10" i="6"/>
  <c r="C7" i="6"/>
  <c r="B4" i="6"/>
  <c r="D13" i="5"/>
  <c r="D10" i="5"/>
  <c r="D7" i="5"/>
  <c r="E4" i="3"/>
  <c r="E13" i="3"/>
  <c r="E10" i="3"/>
  <c r="E7" i="3"/>
  <c r="E13" i="2"/>
  <c r="E10" i="2"/>
  <c r="E7" i="2"/>
  <c r="C4" i="6" l="1"/>
</calcChain>
</file>

<file path=xl/sharedStrings.xml><?xml version="1.0" encoding="utf-8"?>
<sst xmlns="http://schemas.openxmlformats.org/spreadsheetml/2006/main" count="1712" uniqueCount="550">
  <si>
    <t>Jméno</t>
  </si>
  <si>
    <t>Příjmení</t>
  </si>
  <si>
    <t>Role</t>
  </si>
  <si>
    <t>306. Mathematical Institute of Charles University</t>
  </si>
  <si>
    <t>Principal investigator (PI)</t>
  </si>
  <si>
    <t>201. Department of Software and Computer Science Education</t>
  </si>
  <si>
    <t>Ivan</t>
  </si>
  <si>
    <t>Marie</t>
  </si>
  <si>
    <t>Běhounková</t>
  </si>
  <si>
    <t>111. Department of Geophysics</t>
  </si>
  <si>
    <t>EXPRO</t>
  </si>
  <si>
    <t>25-16006X</t>
  </si>
  <si>
    <t>Tracing the Evolutionary Pathways of Moons and Planets</t>
  </si>
  <si>
    <t>301. Department of Algebra</t>
  </si>
  <si>
    <t>Ondřej</t>
  </si>
  <si>
    <t>Bojar</t>
  </si>
  <si>
    <t>207. Institute of Formal and Applied Linguistics</t>
  </si>
  <si>
    <t>25-18124X</t>
  </si>
  <si>
    <t>EMERGAL: EMERGent properties of large mAchine Learning models</t>
  </si>
  <si>
    <t>Martin</t>
  </si>
  <si>
    <t>305. Department of Probability and Mathematical Statistics</t>
  </si>
  <si>
    <t>Coinvestigator (in cooperation with another institution as a PI)</t>
  </si>
  <si>
    <t>109. Department of Condensed Matter Physics</t>
  </si>
  <si>
    <t>Jan</t>
  </si>
  <si>
    <t>Čapek</t>
  </si>
  <si>
    <t>106. Katedra fyziky materiálů</t>
  </si>
  <si>
    <t>JUNIOR STAR</t>
  </si>
  <si>
    <t>25-16749M</t>
  </si>
  <si>
    <t>Microstructure control to optimise the properties of 3D printed steels</t>
  </si>
  <si>
    <t>Vít</t>
  </si>
  <si>
    <t>Dolejší</t>
  </si>
  <si>
    <t>304. Department of Numerical Mathematics</t>
  </si>
  <si>
    <t>25-15782X</t>
  </si>
  <si>
    <t>Multi-level space-time adaptive numerical methods for nonlinear time-dependent problems arising in fluid mechanics</t>
  </si>
  <si>
    <t>Hajič</t>
  </si>
  <si>
    <t>25-18013X</t>
  </si>
  <si>
    <t>Linguistic Meaning Revisited: Symbolic and Neural Representations</t>
  </si>
  <si>
    <t>110. Department of Macromolecular Physics</t>
  </si>
  <si>
    <t>Josef</t>
  </si>
  <si>
    <t>David</t>
  </si>
  <si>
    <t>116. Institute of Theoretical Physics</t>
  </si>
  <si>
    <t>202. Department of Applied Mathematics</t>
  </si>
  <si>
    <t>204. Department of Software Engineering</t>
  </si>
  <si>
    <t>Hubicka</t>
  </si>
  <si>
    <t>25-16574X</t>
  </si>
  <si>
    <t>Classical and structural Ramsey theory</t>
  </si>
  <si>
    <t xml:space="preserve">Branislav </t>
  </si>
  <si>
    <t xml:space="preserve">Jurco </t>
  </si>
  <si>
    <t>25-17446X</t>
  </si>
  <si>
    <t>Revitalizing Supersymmetric Quantum Field Theory and Supergravity Through Modern</t>
  </si>
  <si>
    <t>Michal</t>
  </si>
  <si>
    <t>Koutecký</t>
  </si>
  <si>
    <t>208. Computer Science Institute of Charles University</t>
  </si>
  <si>
    <t>25-17685M</t>
  </si>
  <si>
    <t>Computational Social Choice Meets Continuity: Foundations, Frontiers, and Techniques</t>
  </si>
  <si>
    <t>Jindřich</t>
  </si>
  <si>
    <t>Libovický</t>
  </si>
  <si>
    <t>25-16246M</t>
  </si>
  <si>
    <t>Large Language Models as Compressed Libraries</t>
  </si>
  <si>
    <t>Dominik</t>
  </si>
  <si>
    <t>Mizera</t>
  </si>
  <si>
    <t>25-15923X</t>
  </si>
  <si>
    <t>Statistical Inference in [an Age of] Machine Intelligence - SIMI</t>
  </si>
  <si>
    <t>Pavelka</t>
  </si>
  <si>
    <t>25-17642X</t>
  </si>
  <si>
    <t>Inertial Electrochemistry</t>
  </si>
  <si>
    <t>Pejcha</t>
  </si>
  <si>
    <t>25-15636X</t>
  </si>
  <si>
    <t>Fluid dynamics of binary systems composed of stars and black holes</t>
  </si>
  <si>
    <t>Pešta</t>
  </si>
  <si>
    <t>Alexander</t>
  </si>
  <si>
    <t>302. Department of Mathematics Education</t>
  </si>
  <si>
    <t>Šafránek</t>
  </si>
  <si>
    <t>25-17250M</t>
  </si>
  <si>
    <t>Adaptive quantum tomography based on quantum Bayes’ theorem (Adaptivní kvantová tomografie založená na kvantové Bayesově větě)</t>
  </si>
  <si>
    <t>Šťovíček</t>
  </si>
  <si>
    <t>25-15386X</t>
  </si>
  <si>
    <t>Representation theory and geometry - infinite-dimensional and homotopical methods, and their theoretical constrains</t>
  </si>
  <si>
    <t>Wilkie</t>
  </si>
  <si>
    <t>25-16366X</t>
  </si>
  <si>
    <t>Syntéza obrazu založená na senzoru</t>
  </si>
  <si>
    <t>Zdeněk</t>
  </si>
  <si>
    <t>Žabokrtský</t>
  </si>
  <si>
    <t>25-17608X</t>
  </si>
  <si>
    <t>Metamorphosis</t>
  </si>
  <si>
    <t>Pracoviště</t>
  </si>
  <si>
    <t>Kategorie</t>
  </si>
  <si>
    <t>Číslo projektu</t>
  </si>
  <si>
    <t>Název projektu</t>
  </si>
  <si>
    <t>Sekce</t>
  </si>
  <si>
    <t>F</t>
  </si>
  <si>
    <t>I</t>
  </si>
  <si>
    <t>M</t>
  </si>
  <si>
    <t>Hlavní řešitel</t>
  </si>
  <si>
    <t>Spoluřešitel</t>
  </si>
  <si>
    <t>Celkem</t>
  </si>
  <si>
    <t>PODANÝCH návrhů</t>
  </si>
  <si>
    <t xml:space="preserve">F-sekce </t>
  </si>
  <si>
    <t>Podaných návrhů</t>
  </si>
  <si>
    <t xml:space="preserve">I-sekce </t>
  </si>
  <si>
    <t xml:space="preserve">M-sekce </t>
  </si>
  <si>
    <t>MFF</t>
  </si>
  <si>
    <t>Podané projekty</t>
  </si>
  <si>
    <t>Podpořené projekty</t>
  </si>
  <si>
    <t>-</t>
  </si>
  <si>
    <t>Celkem přijato</t>
  </si>
  <si>
    <t>Dvořák</t>
  </si>
  <si>
    <t>Jiří</t>
  </si>
  <si>
    <t>Peter</t>
  </si>
  <si>
    <t>115. Department of Atmospheric Physics</t>
  </si>
  <si>
    <t>Hanuš</t>
  </si>
  <si>
    <t>101. Astronomical Institute of Charles University</t>
  </si>
  <si>
    <t>STANDARD</t>
  </si>
  <si>
    <t>25-16789S</t>
  </si>
  <si>
    <t>The Gaia – XSHOOTER survey of "promising" asteroid families</t>
  </si>
  <si>
    <t>Harmanec</t>
  </si>
  <si>
    <t>Petr</t>
  </si>
  <si>
    <t>25-15320S</t>
  </si>
  <si>
    <t>Revealing the origin and nuclear evolution of massive stars with unprecedented spatial resolution of the CHARA/SPICA interferometer</t>
  </si>
  <si>
    <t>Korčáková</t>
  </si>
  <si>
    <t>Daniela</t>
  </si>
  <si>
    <t>25-16069S</t>
  </si>
  <si>
    <t>Properties and evolution of intermediate-mass mergers</t>
  </si>
  <si>
    <t>Kroupa</t>
  </si>
  <si>
    <t>Pavel</t>
  </si>
  <si>
    <t>25-18238S</t>
  </si>
  <si>
    <t>The stellar initial mass function of dense stellar systems and their supermassive black holes</t>
  </si>
  <si>
    <t>Vokrouhlický</t>
  </si>
  <si>
    <t>25-16507S</t>
  </si>
  <si>
    <t>Early dynamics of planets and analysis of asteroid populations</t>
  </si>
  <si>
    <t xml:space="preserve">Zasche </t>
  </si>
  <si>
    <t xml:space="preserve">Petr </t>
  </si>
  <si>
    <t>25-15936S</t>
  </si>
  <si>
    <t>Where are they?</t>
  </si>
  <si>
    <t>Barvík</t>
  </si>
  <si>
    <t>102. Institute of Physics of Charles University</t>
  </si>
  <si>
    <t>25-16563S</t>
  </si>
  <si>
    <t>Novel approaches to dissect heteromerization of TRPC(145)/A(1) ion channels and their interactions with physiologically important regulatory proteins</t>
  </si>
  <si>
    <t>Dědič</t>
  </si>
  <si>
    <t>Václav</t>
  </si>
  <si>
    <t>25-16445S</t>
  </si>
  <si>
    <t>Mapping of optical anisotropy for optimization of crystal growth of metal halide perovskites for radiation detectors</t>
  </si>
  <si>
    <t>Hamrle</t>
  </si>
  <si>
    <t>Jaroslav</t>
  </si>
  <si>
    <t>25-17538S</t>
  </si>
  <si>
    <t>Širokopásmová optická spektroskopie Floquetových stavů</t>
  </si>
  <si>
    <t>Heřman</t>
  </si>
  <si>
    <t>25-16123S</t>
  </si>
  <si>
    <t>Vztah mitochondriální a nukleolární stresové odezvy v leukemických buňkách</t>
  </si>
  <si>
    <t>Mančal</t>
  </si>
  <si>
    <t>Tomáš</t>
  </si>
  <si>
    <t>25-17349S</t>
  </si>
  <si>
    <t>Multi-exciton ultrafast energy transfer processes in molacular systems with quantum environment: spectroscopy and theory</t>
  </si>
  <si>
    <t>Maršálek</t>
  </si>
  <si>
    <t>25-18045S</t>
  </si>
  <si>
    <t>Molecular Simulations of Catalysts for CO2 Reduction</t>
  </si>
  <si>
    <t xml:space="preserve">Veis </t>
  </si>
  <si>
    <t>25-18244S</t>
  </si>
  <si>
    <t>spin dynamics of noncollinear partially compensated magnets</t>
  </si>
  <si>
    <t>Dohnal</t>
  </si>
  <si>
    <t>105. Department of Surface and Plasma Science</t>
  </si>
  <si>
    <t>25-17222S</t>
  </si>
  <si>
    <t>Recombination of CN group containing ions with electrons</t>
  </si>
  <si>
    <t>Ďurovcová</t>
  </si>
  <si>
    <t>Tereza</t>
  </si>
  <si>
    <t>25-17525S</t>
  </si>
  <si>
    <t>Jak vznikají struktury ve slunečním větru ....</t>
  </si>
  <si>
    <t>Gončarov</t>
  </si>
  <si>
    <t>Oleksandr</t>
  </si>
  <si>
    <t>25-16309S</t>
  </si>
  <si>
    <t>Influence of the bow shock processes on solar wind – Earth interaction</t>
  </si>
  <si>
    <t>Němec</t>
  </si>
  <si>
    <t>František</t>
  </si>
  <si>
    <t>25-16072S</t>
  </si>
  <si>
    <t>Lightning-generated whistler-mode waves in the Earth's magnetosphere</t>
  </si>
  <si>
    <t>Pi</t>
  </si>
  <si>
    <t>Gilbert Pi</t>
  </si>
  <si>
    <t>25-16949S</t>
  </si>
  <si>
    <t>Space weather forecasting from the Sun to the Earth</t>
  </si>
  <si>
    <t>Pitňa</t>
  </si>
  <si>
    <t>25-17641S</t>
  </si>
  <si>
    <t>Solar wind as a multiscale phenomenon and the role of collisionless shocks in its dynamics</t>
  </si>
  <si>
    <t>Roučka</t>
  </si>
  <si>
    <t>Štěpán</t>
  </si>
  <si>
    <t>25-18098S</t>
  </si>
  <si>
    <t>Astrochemically relevant reactions of H3+ ions with polar molecules</t>
  </si>
  <si>
    <t>Vorochta</t>
  </si>
  <si>
    <t>Michael</t>
  </si>
  <si>
    <t>25-16164S</t>
  </si>
  <si>
    <t>Thin films of functional semiconducting oxides: Preparation, properties, and energy applications</t>
  </si>
  <si>
    <t>Yakovlev</t>
  </si>
  <si>
    <t>Yurii</t>
  </si>
  <si>
    <t>25-16036S</t>
  </si>
  <si>
    <t>Advanced Catalysts for Anion Exchange Membrane Fuel Cells and Electrolyzers</t>
  </si>
  <si>
    <t>Casas Luna</t>
  </si>
  <si>
    <t>Mariano</t>
  </si>
  <si>
    <t>106. Department of Physics of Materials</t>
  </si>
  <si>
    <t>25-16488S</t>
  </si>
  <si>
    <t>Developing toughness in Ti-alloys foams</t>
  </si>
  <si>
    <t>Dobroň</t>
  </si>
  <si>
    <t>Patrik</t>
  </si>
  <si>
    <t>25-16344S</t>
  </si>
  <si>
    <t>Optimizing the mechanical performance of thin hcp-structured wires with potential for bioapplications</t>
  </si>
  <si>
    <t xml:space="preserve">Patrik </t>
  </si>
  <si>
    <t>25-16210S</t>
  </si>
  <si>
    <t>Twinning manipulation by altering the local microstructural conditions in HCP alloys</t>
  </si>
  <si>
    <t>Drozdenko</t>
  </si>
  <si>
    <t>Daria</t>
  </si>
  <si>
    <t>25-17421S</t>
  </si>
  <si>
    <t>Advanced Mg-based alloys with multimodal structure</t>
  </si>
  <si>
    <t>Chmelík</t>
  </si>
  <si>
    <t>25-16128S</t>
  </si>
  <si>
    <t>Pokročilé sklokeramické glazury a povrchové vrstvy pro vysokonapěťové izolátory</t>
  </si>
  <si>
    <t>Knapek</t>
  </si>
  <si>
    <t>25-16368S</t>
  </si>
  <si>
    <t>MIcroalloyed eutectic complex concentrated alloys for advanced applications</t>
  </si>
  <si>
    <t>Máthis</t>
  </si>
  <si>
    <t>Kristián</t>
  </si>
  <si>
    <t>25-16439S</t>
  </si>
  <si>
    <t>Development of high-performance magnesium alloys by tailoring microstructure features</t>
  </si>
  <si>
    <t>Minárik</t>
  </si>
  <si>
    <t>25-16144S</t>
  </si>
  <si>
    <t>Novel zinc-based biodegradable material with harmonic microstructure for medical applications</t>
  </si>
  <si>
    <t>Preisler</t>
  </si>
  <si>
    <t>Dalibor</t>
  </si>
  <si>
    <t>PIF - OUT</t>
  </si>
  <si>
    <t>25-16126O</t>
  </si>
  <si>
    <t>Nanodomain evolution and phase-change dynamics in metastable beta-Ti alloys</t>
  </si>
  <si>
    <t>Šlapáková</t>
  </si>
  <si>
    <t>Michaela</t>
  </si>
  <si>
    <t>25-18180S</t>
  </si>
  <si>
    <t>The Influence of Processing Route on Bonding Characteristics of Aluminium-steel System</t>
  </si>
  <si>
    <t>Kozlik</t>
  </si>
  <si>
    <t>25-16631S</t>
  </si>
  <si>
    <t>Preparation of unique complex concentrated alloys by spheroidization</t>
  </si>
  <si>
    <t>Čížek</t>
  </si>
  <si>
    <t>Jakub</t>
  </si>
  <si>
    <t>107. Department of Low Temperature Physics</t>
  </si>
  <si>
    <t>Hydrogen-induced defects in transition metal complex concentrated alloys for hydrogen storage</t>
  </si>
  <si>
    <t>Earnshaw</t>
  </si>
  <si>
    <t>Zoë</t>
  </si>
  <si>
    <t>PIF - IN</t>
  </si>
  <si>
    <t>25-18285I</t>
  </si>
  <si>
    <t>Investigating proton-induced antiproton cross section using AMBER at CERN</t>
  </si>
  <si>
    <t>Hruška</t>
  </si>
  <si>
    <t>25-16783S</t>
  </si>
  <si>
    <t>Pokročilé vysoko-entropické tenké vrstvy: od slitin po oxidy a nitridy</t>
  </si>
  <si>
    <t>Kohout</t>
  </si>
  <si>
    <t>25-16097S</t>
  </si>
  <si>
    <t>Magnetické uspořádání a magnetoelektrická vazba v BaREFeO4</t>
  </si>
  <si>
    <t>Matoušek</t>
  </si>
  <si>
    <t>25-18240S</t>
  </si>
  <si>
    <t>AMBER Framework for Tracking and Event Reconstruction (AFTER)</t>
  </si>
  <si>
    <t>Petrov</t>
  </si>
  <si>
    <t>Oleg</t>
  </si>
  <si>
    <t>25-16076S</t>
  </si>
  <si>
    <t>Nuclear magnetic resonance as a tool to characterize fluid-saturated porous media</t>
  </si>
  <si>
    <t>Římal</t>
  </si>
  <si>
    <t>25-16626S</t>
  </si>
  <si>
    <t>Zobrazování heterogenních materiálů magnetickou rezonancí pomocí nutačního kódování</t>
  </si>
  <si>
    <t>Skrbek</t>
  </si>
  <si>
    <t>Ladislav</t>
  </si>
  <si>
    <t>25-16588S</t>
  </si>
  <si>
    <t>Thermal counterflow of superfluid 4He under rotation</t>
  </si>
  <si>
    <t>Varga</t>
  </si>
  <si>
    <t>Emil</t>
  </si>
  <si>
    <t>25-16386S</t>
  </si>
  <si>
    <t>Thermodynamics of quantum liquid investigated through parametric interaction of nonclassical sounds</t>
  </si>
  <si>
    <t>Colman</t>
  </si>
  <si>
    <t>Ross</t>
  </si>
  <si>
    <t>25-18483S</t>
  </si>
  <si>
    <t>Quest - Quasiparticle Enhanced Thermal Transport, the search for proof of itinerant spinons.</t>
  </si>
  <si>
    <t>25-16842S</t>
  </si>
  <si>
    <t>MUFLON - Multiferroic Polycrystals for Magnetoelastic Functionality</t>
  </si>
  <si>
    <t>Černá</t>
  </si>
  <si>
    <t>Silvie</t>
  </si>
  <si>
    <t>25-16513S</t>
  </si>
  <si>
    <t>High-entropy f-element alloys for hydrogen storage</t>
  </si>
  <si>
    <t>Havela</t>
  </si>
  <si>
    <t>25-16339S</t>
  </si>
  <si>
    <t>Vrstevnaté Zintlovy fáze na hraně metalicity: kovy, polokovy, půlkovy a nekovy laděné polárními vazbami</t>
  </si>
  <si>
    <t>Klicpera</t>
  </si>
  <si>
    <t>Milan</t>
  </si>
  <si>
    <t>25-15845S</t>
  </si>
  <si>
    <t>Manipulace magnetických moopolů na frustrovanémříži</t>
  </si>
  <si>
    <t>Pospíšil</t>
  </si>
  <si>
    <t>25-15448S</t>
  </si>
  <si>
    <t>Quasiparticles in van der Waals magnets: Q-MAG</t>
  </si>
  <si>
    <t>25-17391S</t>
  </si>
  <si>
    <t>Nove routes of vacuum-based synthesis of magnetic nanofluids for medical treatment</t>
  </si>
  <si>
    <t>Hanyková</t>
  </si>
  <si>
    <t>Lenka</t>
  </si>
  <si>
    <t>25-16720S</t>
  </si>
  <si>
    <t>Bioinspired tunable hydrogels: Crafting responsive architectures</t>
  </si>
  <si>
    <t>Solař</t>
  </si>
  <si>
    <t>25-15644S</t>
  </si>
  <si>
    <t>Vývoj a studium nekonvenčních nanočásticových plynových aggregačních zdrojů</t>
  </si>
  <si>
    <t>Brokešová</t>
  </si>
  <si>
    <t>Johana</t>
  </si>
  <si>
    <t>25-15438S</t>
  </si>
  <si>
    <t>Diferenciální pohyb zemského vnitřního jádra určený ze seismogramů v hustých seismických sítích</t>
  </si>
  <si>
    <t>Čadek</t>
  </si>
  <si>
    <t>25-16801S</t>
  </si>
  <si>
    <t>Interakce mezi ledovou kůrou a oceánem na měsících Jupiteru a Saturnu</t>
  </si>
  <si>
    <t>Klimes</t>
  </si>
  <si>
    <t>Ludek</t>
  </si>
  <si>
    <t>25-15458S</t>
  </si>
  <si>
    <t>Seismic waves in layered inhomogeneous attenuative anisotropic media</t>
  </si>
  <si>
    <t>Patočka</t>
  </si>
  <si>
    <t>Vojtěch</t>
  </si>
  <si>
    <t>25-15473S</t>
  </si>
  <si>
    <t>Effusive CryOvolcanism: the battle of PHases in a watER table freezing under reduced atmospheric pressure (COPHER)</t>
  </si>
  <si>
    <t>Klimeš</t>
  </si>
  <si>
    <t>113. Department of Chemical Physics and Optics</t>
  </si>
  <si>
    <t>25-15427S</t>
  </si>
  <si>
    <t>Vývoj metod pro výpočty přesných vazebných energií molekulárních krystalů</t>
  </si>
  <si>
    <t>Miroslav</t>
  </si>
  <si>
    <t>25-16442S</t>
  </si>
  <si>
    <t>Pšenčík</t>
  </si>
  <si>
    <t>25-16544S</t>
  </si>
  <si>
    <t>Umělé světlosběrné antény pro biohybridní aplikace</t>
  </si>
  <si>
    <t>Valenta</t>
  </si>
  <si>
    <t>25-17842S</t>
  </si>
  <si>
    <t>Perovskite heterostructures of hierarchical dimensionality: addressing the complex photophysics of perovskites</t>
  </si>
  <si>
    <t>Cejnar</t>
  </si>
  <si>
    <t>114. Institute of Particle and Nuclear Physics</t>
  </si>
  <si>
    <t>25-16056S</t>
  </si>
  <si>
    <t>Kritické jevy v kvantové dynamice</t>
  </si>
  <si>
    <t>Malinsky</t>
  </si>
  <si>
    <t>25-18114S</t>
  </si>
  <si>
    <t xml:space="preserve">Cosmological aspects of extended gauge symmetries </t>
  </si>
  <si>
    <t>Bednář</t>
  </si>
  <si>
    <t>Hynek</t>
  </si>
  <si>
    <t>25-17257S</t>
  </si>
  <si>
    <t>Influence of spatiotemporal scales on prediction error growth and predictability of extratropical weather and climate</t>
  </si>
  <si>
    <t>Holtanová</t>
  </si>
  <si>
    <t>Eva</t>
  </si>
  <si>
    <t>25-15855S</t>
  </si>
  <si>
    <t>Vnitřní variabilita klimatu v Evropě</t>
  </si>
  <si>
    <t>Pišoft</t>
  </si>
  <si>
    <t>Efekty náhlých stratosférických ohřevů</t>
  </si>
  <si>
    <t>25-17683S</t>
  </si>
  <si>
    <t>Unravelling Subgrid-Scale Orography Effects on Composition in the Free Atmosphere (SCOPE)</t>
  </si>
  <si>
    <t>Heyrovský</t>
  </si>
  <si>
    <t>25-17906S</t>
  </si>
  <si>
    <t>Gravitational Lensing by Galaxy Clusters: An Analytical Approach</t>
  </si>
  <si>
    <t>Krtouš</t>
  </si>
  <si>
    <t>25-16499S</t>
  </si>
  <si>
    <t>Black hole and related spacetimes and their interpretation</t>
  </si>
  <si>
    <t>Ledvinka</t>
  </si>
  <si>
    <t>25-16020S</t>
  </si>
  <si>
    <t>Geometric aspects of critical collapse</t>
  </si>
  <si>
    <t>25-16846O</t>
  </si>
  <si>
    <t>Exploring Astronomical Time Series with Machine Learning</t>
  </si>
  <si>
    <t>Piovano</t>
  </si>
  <si>
    <t>Gabriel Andres</t>
  </si>
  <si>
    <t>25-16027I</t>
  </si>
  <si>
    <t>Measuring spin effects in extreme mass-ratio binaries for precision gravitational-wave astronomy</t>
  </si>
  <si>
    <t>Semerák</t>
  </si>
  <si>
    <t>Oldřich</t>
  </si>
  <si>
    <t>25-18222S</t>
  </si>
  <si>
    <t>Stationary sources in general relativity</t>
  </si>
  <si>
    <t>Antolík</t>
  </si>
  <si>
    <t>Ján</t>
  </si>
  <si>
    <t>25-18116S</t>
  </si>
  <si>
    <t>From understanding spontaneous activity and its perturbations to cortical visual prosthesis</t>
  </si>
  <si>
    <t>Iser</t>
  </si>
  <si>
    <t>25-16415S</t>
  </si>
  <si>
    <t>Digital content creation with subsurface scattering</t>
  </si>
  <si>
    <t>25-16365S</t>
  </si>
  <si>
    <t>Monte Carlo syntéza obrazu pro infračervený spektrální rozsah</t>
  </si>
  <si>
    <t>Hladík</t>
  </si>
  <si>
    <t>25-15714S</t>
  </si>
  <si>
    <t>Advanced theory of robustness in operations research and optimization models</t>
  </si>
  <si>
    <t>25-15571S</t>
  </si>
  <si>
    <t>Trees and structures: Ramsey properties, symmetries and applications</t>
  </si>
  <si>
    <t>Kratochvil</t>
  </si>
  <si>
    <t>25-15890S</t>
  </si>
  <si>
    <t>Restricted homomorphisms of relational structures</t>
  </si>
  <si>
    <t>Schmid</t>
  </si>
  <si>
    <t>25-18031S</t>
  </si>
  <si>
    <t>Self-learning methods in imperfect information environments</t>
  </si>
  <si>
    <t>Tancer</t>
  </si>
  <si>
    <t>25-16847S</t>
  </si>
  <si>
    <t>Kombinatorické struktury, spojitá matematika a jejich vliv.....</t>
  </si>
  <si>
    <t>Tyomkyn</t>
  </si>
  <si>
    <t>Mykhaylo</t>
  </si>
  <si>
    <t>25-17377S</t>
  </si>
  <si>
    <t>Deterministic processes on graphs and hypergraphs</t>
  </si>
  <si>
    <t>Kruliš</t>
  </si>
  <si>
    <t>203. Department of Distributed and Dependable Systems</t>
  </si>
  <si>
    <t>25-17688S</t>
  </si>
  <si>
    <t>ML-enhanced approach to dynamic self-adaptive performance optimizations of GPU-accelerated applications</t>
  </si>
  <si>
    <t>Lokoč</t>
  </si>
  <si>
    <t>25-16890S</t>
  </si>
  <si>
    <t>EyeBrowser: Efektivní Hands-free Vyhledávání v Multimediálních Datech</t>
  </si>
  <si>
    <t>Nečaský</t>
  </si>
  <si>
    <t>25-17310S</t>
  </si>
  <si>
    <t>Flexibilní znalostní grafy</t>
  </si>
  <si>
    <t>Peška</t>
  </si>
  <si>
    <t>25-16785S</t>
  </si>
  <si>
    <t>Empowering Multi-Objective Recommender Systems with Large Language Models</t>
  </si>
  <si>
    <t>Svoboda</t>
  </si>
  <si>
    <t>25-16619S</t>
  </si>
  <si>
    <t>Unified conceptual modeling of multi-model databases</t>
  </si>
  <si>
    <t>Barták</t>
  </si>
  <si>
    <t>Roman</t>
  </si>
  <si>
    <t>205. Department of Theoretical Computer Science and Mathematical Logic</t>
  </si>
  <si>
    <t>25-18003S</t>
  </si>
  <si>
    <t>Using formal grammars and automata to acquire and verify domain control knowledge in planning</t>
  </si>
  <si>
    <t>Bulín</t>
  </si>
  <si>
    <t>25-16324S</t>
  </si>
  <si>
    <t>Characterization and tractability of constraint languages via logical methods</t>
  </si>
  <si>
    <t>Čepek</t>
  </si>
  <si>
    <t>25-18186S</t>
  </si>
  <si>
    <t>List-based knowledge representation languages</t>
  </si>
  <si>
    <t>Edelkamp</t>
  </si>
  <si>
    <t>Stefan</t>
  </si>
  <si>
    <t>25-17544S</t>
  </si>
  <si>
    <t>New Avenues in Multi-Robot Multi-Goal Task-Motion Planning</t>
  </si>
  <si>
    <t>Pilát</t>
  </si>
  <si>
    <t>25-16875S</t>
  </si>
  <si>
    <t>Evoluční algoritmy pro automatické strojové učení</t>
  </si>
  <si>
    <t>25-17963S</t>
  </si>
  <si>
    <t>Predikce výkonnosti pro efektivní hledání architektur neuronových sítí</t>
  </si>
  <si>
    <t>Kettnerová</t>
  </si>
  <si>
    <t>Václava</t>
  </si>
  <si>
    <t>25-15238S</t>
  </si>
  <si>
    <r>
      <rPr>
        <strike/>
        <sz val="11"/>
        <color rgb="FF000000"/>
        <rFont val="Calibri"/>
        <family val="2"/>
        <charset val="238"/>
        <scheme val="minor"/>
      </rPr>
      <t>Mathematic</t>
    </r>
    <r>
      <rPr>
        <sz val="11"/>
        <color rgb="FF000000"/>
        <rFont val="Calibri"/>
        <family val="2"/>
        <charset val="238"/>
        <scheme val="minor"/>
      </rPr>
      <t>, Czech Reflexive Verbs from a Valency Perspective: Between Lexicon and Grammar</t>
    </r>
  </si>
  <si>
    <t>Kolářová</t>
  </si>
  <si>
    <t>Veronika</t>
  </si>
  <si>
    <t>25-16716S</t>
  </si>
  <si>
    <t>Non-verbal predicates motivated by nouns and their syntactic behavior</t>
  </si>
  <si>
    <t>25-16242S</t>
  </si>
  <si>
    <t>Better Tokenization for Multilingual Language Models and Machine Translation</t>
  </si>
  <si>
    <t>Macháček</t>
  </si>
  <si>
    <t>25-18162O</t>
  </si>
  <si>
    <t>Live Speech Translation with Confidence</t>
  </si>
  <si>
    <t>Mírovský</t>
  </si>
  <si>
    <t>25-16235S</t>
  </si>
  <si>
    <t>Discourse Relations in Universal Dependencies in Czech</t>
  </si>
  <si>
    <t>25-17221S</t>
  </si>
  <si>
    <t>New Models of Trust and Voting Robustness in Large Multiabent Systems</t>
  </si>
  <si>
    <t>Šámal</t>
  </si>
  <si>
    <t>Robert</t>
  </si>
  <si>
    <t>25-16627S</t>
  </si>
  <si>
    <t>Flows, cycles, surfaces and polynomials</t>
  </si>
  <si>
    <t>Drápal</t>
  </si>
  <si>
    <t>Aleš</t>
  </si>
  <si>
    <t>25-16314S</t>
  </si>
  <si>
    <t>Congruence series in nonassociative structures</t>
  </si>
  <si>
    <t>Holub</t>
  </si>
  <si>
    <t>25-16489S</t>
  </si>
  <si>
    <t>Moderní česká logika ve filozofii matematiky</t>
  </si>
  <si>
    <t>Shaul</t>
  </si>
  <si>
    <t>Liran</t>
  </si>
  <si>
    <t>25-17298S</t>
  </si>
  <si>
    <t>A Differential graded approach to finitistic dimensions</t>
  </si>
  <si>
    <t>Williamson</t>
  </si>
  <si>
    <t>Jordan</t>
  </si>
  <si>
    <t>25-15407S</t>
  </si>
  <si>
    <t>A functorial approach to triangular geometry</t>
  </si>
  <si>
    <t>Slavík</t>
  </si>
  <si>
    <t>Antonín</t>
  </si>
  <si>
    <t>25-17170S</t>
  </si>
  <si>
    <t>Diffusion and reaction-diffusion processes on discrete structures</t>
  </si>
  <si>
    <t>Minakov</t>
  </si>
  <si>
    <t>303. Department of Mathematical Analysis</t>
  </si>
  <si>
    <t>25-18554S</t>
  </si>
  <si>
    <t>Transient regimes in integrable equations and weakly confined matrix models</t>
  </si>
  <si>
    <t xml:space="preserve">304. Department of Numerical Mathematics
</t>
  </si>
  <si>
    <t>25-15260S</t>
  </si>
  <si>
    <t>Adaptive parallel numerical methods for nonlinear time-dependent convection-diffusion problems</t>
  </si>
  <si>
    <t>Outrata</t>
  </si>
  <si>
    <t>25-16472I</t>
  </si>
  <si>
    <t>Divide, Conquer and Optimize: analysis of Schwarz methods in scietific computing</t>
  </si>
  <si>
    <t>Tůma</t>
  </si>
  <si>
    <t>25-15401S</t>
  </si>
  <si>
    <t>Preconditioned iterative large-scale data fitting: Analysis and solution</t>
  </si>
  <si>
    <t>Branda</t>
  </si>
  <si>
    <t>25-15751S</t>
  </si>
  <si>
    <t>Nové metody operačního výzkumu pro managerské rozhodování v odpadovém hospodářství</t>
  </si>
  <si>
    <t>Čoupek</t>
  </si>
  <si>
    <t>25-16041S</t>
  </si>
  <si>
    <t>Stochastic systems - intricacy, irregularity, memory</t>
  </si>
  <si>
    <t>25-16597S</t>
  </si>
  <si>
    <t>Objektivizace nálezů v dětské psychologii a speciální pedagogice: analýza očních pohybů metodami stochastické geometrie</t>
  </si>
  <si>
    <t>Hudecová</t>
  </si>
  <si>
    <t>Šárka</t>
  </si>
  <si>
    <t>25-15844S</t>
  </si>
  <si>
    <t>Structural tests based on the optimal transport</t>
  </si>
  <si>
    <t>Komárek</t>
  </si>
  <si>
    <t>Arnošt</t>
  </si>
  <si>
    <t>25-15564S</t>
  </si>
  <si>
    <t>Snižuje respektování zájmů stakeholderů zisk vlastníků? Vztahy mezi environmentální, společenskou a správní odpovědností (ESG) a výkonností podniku</t>
  </si>
  <si>
    <t>Procházka</t>
  </si>
  <si>
    <t>25-16870S</t>
  </si>
  <si>
    <t>stochastické a dynamické modely v logistice</t>
  </si>
  <si>
    <t>Allolio</t>
  </si>
  <si>
    <t>Christoph</t>
  </si>
  <si>
    <t>25-17930S</t>
  </si>
  <si>
    <t>Dressed charge Poisson–Boltzmann theory with a machine learned representation of molecular
structure and its application to lipid droplet stability</t>
  </si>
  <si>
    <t>Bulíček</t>
  </si>
  <si>
    <t>25-16592S</t>
  </si>
  <si>
    <t>Long-time behaviour of open complex systems in continuum mechanics</t>
  </si>
  <si>
    <t>Pokorný</t>
  </si>
  <si>
    <t>25-15324S</t>
  </si>
  <si>
    <t>Complex models in compressible fluid dynamics</t>
  </si>
  <si>
    <t>Pulmann</t>
  </si>
  <si>
    <t>25-17640I</t>
  </si>
  <si>
    <t>Lagrangian relations and quantum field theories</t>
  </si>
  <si>
    <t>Somberg</t>
  </si>
  <si>
    <t>25-15312S</t>
  </si>
  <si>
    <t>Geometry and some other words</t>
  </si>
  <si>
    <t>25-18077S</t>
  </si>
  <si>
    <t>Využití molekulové dynamiky a 3D elektronové difrakce při řešení struktury malých molekul pomocí metody krystalové houby</t>
  </si>
  <si>
    <t>25-15882S</t>
  </si>
  <si>
    <t>Anahí Villalba</t>
  </si>
  <si>
    <t>Pradas</t>
  </si>
  <si>
    <t>PIF OUT/IN</t>
  </si>
  <si>
    <t>PODANÝCH návrhů:</t>
  </si>
  <si>
    <t>PŘIJATÝCH  projektů:</t>
  </si>
  <si>
    <t>Úspěšnost:</t>
  </si>
  <si>
    <t>Hlavní řešitelé/ Úspěšnost v projektech</t>
  </si>
  <si>
    <t xml:space="preserve">S </t>
  </si>
  <si>
    <t>CELKEM</t>
  </si>
  <si>
    <t>Přijatých projektů</t>
  </si>
  <si>
    <t>Nepřijatých projektů</t>
  </si>
  <si>
    <t>S</t>
  </si>
  <si>
    <t>STANDART</t>
  </si>
  <si>
    <t>Spoluřešitelské/Úspěšnost v projektech:</t>
  </si>
  <si>
    <t>Projekty GAČR 2022 - Informatická sekce</t>
  </si>
  <si>
    <t>Projekty GAČR 2022 - Matematická sekce</t>
  </si>
  <si>
    <t>GAČR - MFF celkem - 2024</t>
  </si>
  <si>
    <t>Žádosti</t>
  </si>
  <si>
    <t>Úspěšnost</t>
  </si>
  <si>
    <t>X</t>
  </si>
  <si>
    <t>GAČR 2024</t>
  </si>
  <si>
    <t>Alokace</t>
  </si>
  <si>
    <t>2,75 mld. Kč</t>
  </si>
  <si>
    <t>GAČR - MFF celkem - 2023</t>
  </si>
  <si>
    <t>GAČR 2023</t>
  </si>
  <si>
    <t>3,5 mld. Kč</t>
  </si>
  <si>
    <t>GAČR 2025</t>
  </si>
  <si>
    <t>O - I</t>
  </si>
  <si>
    <t>PIF - OUT/IN</t>
  </si>
  <si>
    <t>Projekty GAČR 2025 - Fyzikální sekce</t>
  </si>
  <si>
    <t>Přijaté</t>
  </si>
  <si>
    <t>4,7 mld. Kč</t>
  </si>
  <si>
    <t>GAČR - MFF celkem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</si>
</sst>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scheme val="minor"/>
    </font>
    <font>
      <b/>
      <sz val="18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17" fillId="0" borderId="0" applyFont="0" applyFill="0" applyBorder="0" applyAlignment="0" applyProtection="0"/>
  </cellStyleXfs>
  <cellXfs count="329">
    <xf numFmtId="0" fontId="0" fillId="0" borderId="0" xfId="0"/>
    <xf numFmtId="0" fontId="0" fillId="0" borderId="0" xfId="0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0" borderId="0" xfId="0" applyFont="1"/>
    <xf numFmtId="0" fontId="7" fillId="10" borderId="3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6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vertical="center" wrapText="1"/>
    </xf>
    <xf numFmtId="0" fontId="5" fillId="11" borderId="1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12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0" fontId="3" fillId="4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vertical="center" wrapText="1"/>
    </xf>
    <xf numFmtId="0" fontId="3" fillId="11" borderId="23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15" fillId="3" borderId="24" xfId="0" applyFont="1" applyFill="1" applyBorder="1" applyAlignment="1">
      <alignment horizontal="left" vertical="center" wrapText="1"/>
    </xf>
    <xf numFmtId="0" fontId="15" fillId="3" borderId="23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 wrapText="1"/>
    </xf>
    <xf numFmtId="0" fontId="15" fillId="4" borderId="23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5" fillId="4" borderId="24" xfId="0" applyFont="1" applyFill="1" applyBorder="1" applyAlignment="1">
      <alignment vertical="center" wrapText="1"/>
    </xf>
    <xf numFmtId="0" fontId="15" fillId="4" borderId="24" xfId="0" applyFont="1" applyFill="1" applyBorder="1" applyAlignment="1">
      <alignment horizontal="left" vertical="center"/>
    </xf>
    <xf numFmtId="0" fontId="3" fillId="5" borderId="23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vertical="center"/>
    </xf>
    <xf numFmtId="0" fontId="3" fillId="5" borderId="26" xfId="0" applyFont="1" applyFill="1" applyBorder="1" applyAlignment="1">
      <alignment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vertical="center" wrapText="1"/>
    </xf>
    <xf numFmtId="0" fontId="0" fillId="0" borderId="0" xfId="0" applyFill="1" applyAlignment="1"/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2" fillId="11" borderId="1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vertical="center" wrapText="1"/>
    </xf>
    <xf numFmtId="0" fontId="2" fillId="11" borderId="12" xfId="0" applyFont="1" applyFill="1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/>
    </xf>
    <xf numFmtId="0" fontId="2" fillId="11" borderId="5" xfId="0" applyFont="1" applyFill="1" applyBorder="1" applyAlignment="1">
      <alignment vertical="center"/>
    </xf>
    <xf numFmtId="0" fontId="2" fillId="11" borderId="6" xfId="0" applyFont="1" applyFill="1" applyBorder="1" applyAlignment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/>
    </xf>
    <xf numFmtId="0" fontId="15" fillId="4" borderId="13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13" fillId="12" borderId="0" xfId="0" applyFont="1" applyFill="1" applyAlignment="1">
      <alignment horizontal="left" vertical="center"/>
    </xf>
    <xf numFmtId="0" fontId="0" fillId="2" borderId="0" xfId="0" applyFill="1"/>
    <xf numFmtId="0" fontId="7" fillId="0" borderId="2" xfId="0" applyFont="1" applyBorder="1"/>
    <xf numFmtId="0" fontId="7" fillId="0" borderId="34" xfId="0" applyFont="1" applyBorder="1" applyAlignment="1">
      <alignment horizontal="left" vertical="center"/>
    </xf>
    <xf numFmtId="0" fontId="7" fillId="0" borderId="12" xfId="0" applyFont="1" applyBorder="1"/>
    <xf numFmtId="0" fontId="7" fillId="0" borderId="13" xfId="0" applyFont="1" applyBorder="1" applyAlignment="1">
      <alignment horizontal="left" vertical="center"/>
    </xf>
    <xf numFmtId="0" fontId="7" fillId="0" borderId="5" xfId="0" applyFont="1" applyBorder="1"/>
    <xf numFmtId="9" fontId="7" fillId="0" borderId="7" xfId="0" applyNumberFormat="1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7" fillId="0" borderId="0" xfId="0" applyFont="1" applyAlignment="1">
      <alignment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12" xfId="0" applyBorder="1"/>
    <xf numFmtId="0" fontId="0" fillId="0" borderId="1" xfId="0" applyBorder="1"/>
    <xf numFmtId="0" fontId="0" fillId="0" borderId="13" xfId="0" applyBorder="1"/>
    <xf numFmtId="0" fontId="0" fillId="0" borderId="12" xfId="0" applyBorder="1" applyAlignment="1">
      <alignment horizontal="left" vertical="top"/>
    </xf>
    <xf numFmtId="0" fontId="7" fillId="12" borderId="5" xfId="0" applyFont="1" applyFill="1" applyBorder="1"/>
    <xf numFmtId="9" fontId="0" fillId="12" borderId="6" xfId="2" applyFont="1" applyFill="1" applyBorder="1"/>
    <xf numFmtId="9" fontId="0" fillId="12" borderId="7" xfId="2" applyFont="1" applyFill="1" applyBorder="1"/>
    <xf numFmtId="0" fontId="0" fillId="0" borderId="1" xfId="0" applyBorder="1" applyAlignment="1">
      <alignment horizontal="right"/>
    </xf>
    <xf numFmtId="0" fontId="7" fillId="12" borderId="6" xfId="0" applyFont="1" applyFill="1" applyBorder="1"/>
    <xf numFmtId="0" fontId="13" fillId="5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5" borderId="5" xfId="0" applyFont="1" applyFill="1" applyBorder="1"/>
    <xf numFmtId="9" fontId="0" fillId="5" borderId="6" xfId="2" applyFont="1" applyFill="1" applyBorder="1"/>
    <xf numFmtId="9" fontId="0" fillId="5" borderId="7" xfId="2" applyFont="1" applyFill="1" applyBorder="1"/>
    <xf numFmtId="0" fontId="20" fillId="2" borderId="28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14" borderId="12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9" fontId="0" fillId="14" borderId="13" xfId="2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9" fontId="0" fillId="4" borderId="13" xfId="2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9" fontId="0" fillId="5" borderId="13" xfId="2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9" fontId="21" fillId="0" borderId="7" xfId="2" applyFont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7" fillId="0" borderId="1" xfId="0" applyFont="1" applyBorder="1" applyAlignment="1">
      <alignment horizontal="left"/>
    </xf>
    <xf numFmtId="0" fontId="22" fillId="2" borderId="28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3" fillId="13" borderId="12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3" fillId="13" borderId="13" xfId="0" applyFont="1" applyFill="1" applyBorder="1" applyAlignment="1">
      <alignment horizontal="center" vertical="center"/>
    </xf>
    <xf numFmtId="0" fontId="23" fillId="14" borderId="12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center" vertical="center"/>
    </xf>
    <xf numFmtId="9" fontId="23" fillId="14" borderId="13" xfId="2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9" fontId="23" fillId="4" borderId="13" xfId="2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9" fontId="23" fillId="5" borderId="13" xfId="2" applyFont="1" applyFill="1" applyBorder="1" applyAlignment="1">
      <alignment horizontal="center" vertical="center"/>
    </xf>
    <xf numFmtId="0" fontId="7" fillId="13" borderId="35" xfId="0" applyFont="1" applyFill="1" applyBorder="1" applyAlignment="1">
      <alignment horizontal="center" vertical="center"/>
    </xf>
    <xf numFmtId="0" fontId="0" fillId="0" borderId="23" xfId="0" applyBorder="1"/>
    <xf numFmtId="0" fontId="7" fillId="12" borderId="36" xfId="0" applyFont="1" applyFill="1" applyBorder="1"/>
    <xf numFmtId="0" fontId="7" fillId="15" borderId="5" xfId="0" applyFont="1" applyFill="1" applyBorder="1"/>
    <xf numFmtId="0" fontId="7" fillId="15" borderId="36" xfId="0" applyFont="1" applyFill="1" applyBorder="1"/>
    <xf numFmtId="9" fontId="0" fillId="15" borderId="6" xfId="2" applyFont="1" applyFill="1" applyBorder="1"/>
    <xf numFmtId="9" fontId="0" fillId="15" borderId="7" xfId="2" applyFont="1" applyFill="1" applyBorder="1"/>
    <xf numFmtId="0" fontId="7" fillId="15" borderId="6" xfId="0" applyFont="1" applyFill="1" applyBorder="1"/>
    <xf numFmtId="0" fontId="13" fillId="15" borderId="0" xfId="0" applyFont="1" applyFill="1" applyAlignment="1">
      <alignment horizontal="left" vertical="center"/>
    </xf>
  </cellXfs>
  <cellStyles count="3">
    <cellStyle name="Normální" xfId="0" builtinId="0"/>
    <cellStyle name="Normální 2" xfId="1" xr:uid="{5DED3DFA-3697-40BA-8461-DB330D86BF55}"/>
    <cellStyle name="Procenta" xfId="2" builtinId="5"/>
  </cellStyles>
  <dxfs count="12">
    <dxf>
      <font>
        <b val="0"/>
        <family val="2"/>
        <charset val="238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family val="2"/>
        <charset val="238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  <charset val="238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  <charset val="238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  <charset val="238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  <charset val="238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family val="2"/>
        <charset val="238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family val="2"/>
        <charset val="238"/>
      </font>
      <fill>
        <patternFill>
          <fgColor indexed="64"/>
          <bgColor theme="0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ata\OGAP\GA&#268;R\SEZNAMY%20-%20TABULKY\GA&#268;R%20seznam%20podpo&#345;en&#253;ch%20projekt&#367;%202024%20-%20final.xlsx" TargetMode="External"/><Relationship Id="rId1" Type="http://schemas.openxmlformats.org/officeDocument/2006/relationships/externalLinkPath" Target="/Data/OGAP/GA&#268;R/SEZNAMY%20-%20TABULKY/GA&#268;R%20seznam%20podpo&#345;en&#253;ch%20projekt&#367;%202024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NIOR STAR"/>
      <sheetName val="PIF OUT-IN"/>
      <sheetName val="STANDARD"/>
      <sheetName val="LA"/>
      <sheetName val="F sekce"/>
      <sheetName val="I sekce"/>
      <sheetName val="M sekce"/>
      <sheetName val="MFF"/>
    </sheetNames>
    <sheetDataSet>
      <sheetData sheetId="0"/>
      <sheetData sheetId="1"/>
      <sheetData sheetId="2">
        <row r="10">
          <cell r="D10">
            <v>5</v>
          </cell>
        </row>
      </sheetData>
      <sheetData sheetId="3"/>
      <sheetData sheetId="4">
        <row r="3">
          <cell r="C3">
            <v>92</v>
          </cell>
        </row>
        <row r="4">
          <cell r="C4">
            <v>20</v>
          </cell>
        </row>
      </sheetData>
      <sheetData sheetId="5">
        <row r="3">
          <cell r="C3">
            <v>20</v>
          </cell>
        </row>
        <row r="4">
          <cell r="C4">
            <v>4</v>
          </cell>
        </row>
      </sheetData>
      <sheetData sheetId="6">
        <row r="3">
          <cell r="C3">
            <v>24</v>
          </cell>
        </row>
        <row r="4">
          <cell r="C4">
            <v>8</v>
          </cell>
        </row>
      </sheetData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025687-0E10-451A-AC65-53A1AECC0711}" name="Table1" displayName="Table1" ref="A55:H166" totalsRowShown="0" headerRowDxfId="11" dataDxfId="9" headerRowBorderDxfId="10" tableBorderDxfId="8">
  <autoFilter ref="A55:H166" xr:uid="{97025687-0E10-451A-AC65-53A1AECC0711}"/>
  <tableColumns count="8">
    <tableColumn id="8" xr3:uid="{EB43F6F4-52D0-4F54-9495-62763EF0AEC1}" name="Příjmení" dataDxfId="7"/>
    <tableColumn id="7" xr3:uid="{277B4515-2782-487A-BB51-955B64B5B973}" name="Jméno" dataDxfId="6"/>
    <tableColumn id="2" xr3:uid="{2F328B5B-B4E6-484B-A928-E2D32F2A9B5D}" name="Sekce" dataDxfId="5"/>
    <tableColumn id="10" xr3:uid="{CF329F3A-D1E5-45AA-97FC-FB51B3206836}" name="Pracoviště" dataDxfId="4"/>
    <tableColumn id="11" xr3:uid="{51D56212-1E89-4821-A710-4E687F6D94FF}" name="Role" dataDxfId="3"/>
    <tableColumn id="12" xr3:uid="{DA7D087E-0EB4-4892-BCF7-A3153019C244}" name="Kategorie" dataDxfId="2"/>
    <tableColumn id="13" xr3:uid="{C27679FC-FF92-4300-92FD-5E023AE23970}" name="Číslo projektu" dataDxfId="1"/>
    <tableColumn id="14" xr3:uid="{77FFE9D9-4861-4B58-A57A-311CA3AE35E1}" name="Název projektu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6A938-1FAF-46BB-AC44-50E0987C3590}">
  <dimension ref="B1:I31"/>
  <sheetViews>
    <sheetView topLeftCell="A3" workbookViewId="0">
      <selection activeCell="I30" sqref="I30"/>
    </sheetView>
  </sheetViews>
  <sheetFormatPr defaultRowHeight="15" x14ac:dyDescent="0.25"/>
  <cols>
    <col min="2" max="2" width="13.7109375" customWidth="1"/>
    <col min="3" max="3" width="14.5703125" customWidth="1"/>
    <col min="4" max="4" width="13" customWidth="1"/>
    <col min="5" max="5" width="25.42578125" customWidth="1"/>
    <col min="6" max="6" width="16.5703125" customWidth="1"/>
    <col min="7" max="7" width="11.5703125" customWidth="1"/>
    <col min="8" max="8" width="14.42578125" customWidth="1"/>
    <col min="9" max="9" width="50.85546875" customWidth="1"/>
  </cols>
  <sheetData>
    <row r="1" spans="2:9" ht="26.25" x14ac:dyDescent="0.25">
      <c r="B1" s="253" t="s">
        <v>10</v>
      </c>
      <c r="C1" s="253"/>
      <c r="D1" s="253"/>
    </row>
    <row r="2" spans="2:9" ht="15.75" thickBot="1" x14ac:dyDescent="0.3"/>
    <row r="3" spans="2:9" x14ac:dyDescent="0.25">
      <c r="B3" s="13" t="s">
        <v>101</v>
      </c>
      <c r="C3" s="2" t="s">
        <v>93</v>
      </c>
      <c r="D3" s="2" t="s">
        <v>94</v>
      </c>
      <c r="E3" s="3" t="s">
        <v>95</v>
      </c>
      <c r="F3" s="3" t="s">
        <v>105</v>
      </c>
    </row>
    <row r="4" spans="2:9" ht="30.75" thickBot="1" x14ac:dyDescent="0.3">
      <c r="B4" s="17" t="s">
        <v>96</v>
      </c>
      <c r="C4" s="18">
        <v>11</v>
      </c>
      <c r="D4" s="18">
        <v>1</v>
      </c>
      <c r="E4" s="19">
        <v>12</v>
      </c>
      <c r="F4" s="79">
        <v>0</v>
      </c>
    </row>
    <row r="5" spans="2:9" ht="19.5" thickBot="1" x14ac:dyDescent="0.35">
      <c r="E5" s="5"/>
      <c r="F5" s="10"/>
    </row>
    <row r="6" spans="2:9" x14ac:dyDescent="0.25">
      <c r="B6" s="14" t="s">
        <v>97</v>
      </c>
      <c r="C6" s="6" t="s">
        <v>93</v>
      </c>
      <c r="D6" s="6" t="s">
        <v>94</v>
      </c>
      <c r="E6" s="7" t="s">
        <v>95</v>
      </c>
      <c r="F6" s="7" t="s">
        <v>105</v>
      </c>
    </row>
    <row r="7" spans="2:9" ht="30.75" thickBot="1" x14ac:dyDescent="0.3">
      <c r="B7" s="20" t="s">
        <v>98</v>
      </c>
      <c r="C7" s="21">
        <v>2</v>
      </c>
      <c r="D7" s="21">
        <v>0</v>
      </c>
      <c r="E7" s="22">
        <f>SUM(C7:D7)</f>
        <v>2</v>
      </c>
      <c r="F7" s="80">
        <v>0</v>
      </c>
    </row>
    <row r="8" spans="2:9" ht="19.5" thickBot="1" x14ac:dyDescent="0.35">
      <c r="B8" s="5"/>
      <c r="C8" s="5"/>
      <c r="D8" s="5"/>
      <c r="E8" s="5"/>
      <c r="F8" s="10"/>
    </row>
    <row r="9" spans="2:9" x14ac:dyDescent="0.25">
      <c r="B9" s="15" t="s">
        <v>99</v>
      </c>
      <c r="C9" s="8" t="s">
        <v>93</v>
      </c>
      <c r="D9" s="8" t="s">
        <v>94</v>
      </c>
      <c r="E9" s="9" t="s">
        <v>95</v>
      </c>
      <c r="F9" s="9" t="s">
        <v>105</v>
      </c>
    </row>
    <row r="10" spans="2:9" ht="30.75" thickBot="1" x14ac:dyDescent="0.3">
      <c r="B10" s="23" t="s">
        <v>98</v>
      </c>
      <c r="C10" s="24">
        <v>5</v>
      </c>
      <c r="D10" s="24">
        <v>0</v>
      </c>
      <c r="E10" s="25">
        <f>SUM(C10:D10)</f>
        <v>5</v>
      </c>
      <c r="F10" s="81">
        <v>0</v>
      </c>
    </row>
    <row r="11" spans="2:9" ht="15.75" thickBot="1" x14ac:dyDescent="0.3">
      <c r="B11" s="4"/>
      <c r="C11" s="4"/>
      <c r="D11" s="4"/>
      <c r="E11" s="4"/>
      <c r="F11" s="10"/>
    </row>
    <row r="12" spans="2:9" x14ac:dyDescent="0.25">
      <c r="B12" s="16" t="s">
        <v>100</v>
      </c>
      <c r="C12" s="11" t="s">
        <v>93</v>
      </c>
      <c r="D12" s="11" t="s">
        <v>94</v>
      </c>
      <c r="E12" s="12" t="s">
        <v>95</v>
      </c>
      <c r="F12" s="12" t="s">
        <v>105</v>
      </c>
    </row>
    <row r="13" spans="2:9" ht="30.75" thickBot="1" x14ac:dyDescent="0.3">
      <c r="B13" s="26" t="s">
        <v>98</v>
      </c>
      <c r="C13" s="27">
        <v>4</v>
      </c>
      <c r="D13" s="27">
        <v>1</v>
      </c>
      <c r="E13" s="28">
        <f>SUM(C13:D13)</f>
        <v>5</v>
      </c>
      <c r="F13" s="82">
        <v>0</v>
      </c>
    </row>
    <row r="14" spans="2:9" ht="32.25" customHeight="1" thickBot="1" x14ac:dyDescent="0.3">
      <c r="B14" s="66"/>
      <c r="C14" s="67"/>
      <c r="D14" s="67"/>
      <c r="E14" s="67"/>
    </row>
    <row r="15" spans="2:9" ht="36.75" customHeight="1" thickBot="1" x14ac:dyDescent="0.3">
      <c r="B15" s="250" t="s">
        <v>103</v>
      </c>
      <c r="C15" s="251"/>
      <c r="D15" s="251"/>
      <c r="E15" s="251"/>
      <c r="F15" s="251"/>
      <c r="G15" s="251"/>
      <c r="H15" s="251"/>
      <c r="I15" s="252"/>
    </row>
    <row r="16" spans="2:9" ht="15.75" thickBot="1" x14ac:dyDescent="0.3">
      <c r="B16" s="192" t="s">
        <v>104</v>
      </c>
      <c r="C16" s="193"/>
      <c r="D16" s="193"/>
      <c r="E16" s="193"/>
      <c r="F16" s="193"/>
      <c r="G16" s="193"/>
      <c r="H16" s="193"/>
      <c r="I16" s="194"/>
    </row>
    <row r="17" spans="2:9" ht="36.75" customHeight="1" thickBot="1" x14ac:dyDescent="0.3"/>
    <row r="18" spans="2:9" ht="44.25" customHeight="1" thickBot="1" x14ac:dyDescent="0.3">
      <c r="B18" s="250" t="s">
        <v>102</v>
      </c>
      <c r="C18" s="251"/>
      <c r="D18" s="251"/>
      <c r="E18" s="251"/>
      <c r="F18" s="251"/>
      <c r="G18" s="251"/>
      <c r="H18" s="251"/>
      <c r="I18" s="252"/>
    </row>
    <row r="19" spans="2:9" ht="15.75" thickBot="1" x14ac:dyDescent="0.3">
      <c r="B19" s="29" t="s">
        <v>1</v>
      </c>
      <c r="C19" s="30" t="s">
        <v>0</v>
      </c>
      <c r="D19" s="30" t="s">
        <v>89</v>
      </c>
      <c r="E19" s="31" t="s">
        <v>85</v>
      </c>
      <c r="F19" s="31" t="s">
        <v>2</v>
      </c>
      <c r="G19" s="31" t="s">
        <v>86</v>
      </c>
      <c r="H19" s="30" t="s">
        <v>87</v>
      </c>
      <c r="I19" s="32" t="s">
        <v>88</v>
      </c>
    </row>
    <row r="20" spans="2:9" ht="30" x14ac:dyDescent="0.25">
      <c r="B20" s="33" t="s">
        <v>8</v>
      </c>
      <c r="C20" s="34" t="s">
        <v>7</v>
      </c>
      <c r="D20" s="35" t="s">
        <v>90</v>
      </c>
      <c r="E20" s="36" t="s">
        <v>9</v>
      </c>
      <c r="F20" s="36" t="s">
        <v>4</v>
      </c>
      <c r="G20" s="37" t="s">
        <v>10</v>
      </c>
      <c r="H20" s="35" t="s">
        <v>11</v>
      </c>
      <c r="I20" s="38" t="s">
        <v>12</v>
      </c>
    </row>
    <row r="21" spans="2:9" ht="30" x14ac:dyDescent="0.25">
      <c r="B21" s="33" t="s">
        <v>66</v>
      </c>
      <c r="C21" s="34" t="s">
        <v>14</v>
      </c>
      <c r="D21" s="35" t="s">
        <v>90</v>
      </c>
      <c r="E21" s="36" t="s">
        <v>40</v>
      </c>
      <c r="F21" s="36" t="s">
        <v>4</v>
      </c>
      <c r="G21" s="37" t="s">
        <v>10</v>
      </c>
      <c r="H21" s="35" t="s">
        <v>67</v>
      </c>
      <c r="I21" s="38" t="s">
        <v>68</v>
      </c>
    </row>
    <row r="22" spans="2:9" ht="45" x14ac:dyDescent="0.25">
      <c r="B22" s="39" t="s">
        <v>78</v>
      </c>
      <c r="C22" s="40" t="s">
        <v>70</v>
      </c>
      <c r="D22" s="41" t="s">
        <v>91</v>
      </c>
      <c r="E22" s="42" t="s">
        <v>5</v>
      </c>
      <c r="F22" s="42" t="s">
        <v>4</v>
      </c>
      <c r="G22" s="43" t="s">
        <v>10</v>
      </c>
      <c r="H22" s="41" t="s">
        <v>79</v>
      </c>
      <c r="I22" s="44" t="s">
        <v>80</v>
      </c>
    </row>
    <row r="23" spans="2:9" ht="30" x14ac:dyDescent="0.25">
      <c r="B23" s="39" t="s">
        <v>43</v>
      </c>
      <c r="C23" s="40" t="s">
        <v>23</v>
      </c>
      <c r="D23" s="41" t="s">
        <v>91</v>
      </c>
      <c r="E23" s="42" t="s">
        <v>41</v>
      </c>
      <c r="F23" s="42" t="s">
        <v>4</v>
      </c>
      <c r="G23" s="43" t="s">
        <v>10</v>
      </c>
      <c r="H23" s="41" t="s">
        <v>44</v>
      </c>
      <c r="I23" s="44" t="s">
        <v>45</v>
      </c>
    </row>
    <row r="24" spans="2:9" ht="30" x14ac:dyDescent="0.25">
      <c r="B24" s="39" t="s">
        <v>15</v>
      </c>
      <c r="C24" s="40" t="s">
        <v>14</v>
      </c>
      <c r="D24" s="41" t="s">
        <v>91</v>
      </c>
      <c r="E24" s="42" t="s">
        <v>16</v>
      </c>
      <c r="F24" s="42" t="s">
        <v>4</v>
      </c>
      <c r="G24" s="43" t="s">
        <v>10</v>
      </c>
      <c r="H24" s="41" t="s">
        <v>17</v>
      </c>
      <c r="I24" s="44" t="s">
        <v>18</v>
      </c>
    </row>
    <row r="25" spans="2:9" ht="30" x14ac:dyDescent="0.25">
      <c r="B25" s="45" t="s">
        <v>34</v>
      </c>
      <c r="C25" s="46" t="s">
        <v>23</v>
      </c>
      <c r="D25" s="41" t="s">
        <v>91</v>
      </c>
      <c r="E25" s="46" t="s">
        <v>16</v>
      </c>
      <c r="F25" s="46" t="s">
        <v>4</v>
      </c>
      <c r="G25" s="43" t="s">
        <v>10</v>
      </c>
      <c r="H25" s="43" t="s">
        <v>35</v>
      </c>
      <c r="I25" s="47" t="s">
        <v>36</v>
      </c>
    </row>
    <row r="26" spans="2:9" ht="30" x14ac:dyDescent="0.25">
      <c r="B26" s="39" t="s">
        <v>82</v>
      </c>
      <c r="C26" s="40" t="s">
        <v>81</v>
      </c>
      <c r="D26" s="41" t="s">
        <v>91</v>
      </c>
      <c r="E26" s="42" t="s">
        <v>16</v>
      </c>
      <c r="F26" s="42" t="s">
        <v>4</v>
      </c>
      <c r="G26" s="43" t="s">
        <v>10</v>
      </c>
      <c r="H26" s="41" t="s">
        <v>83</v>
      </c>
      <c r="I26" s="44" t="s">
        <v>84</v>
      </c>
    </row>
    <row r="27" spans="2:9" ht="45" x14ac:dyDescent="0.25">
      <c r="B27" s="48" t="s">
        <v>75</v>
      </c>
      <c r="C27" s="49" t="s">
        <v>23</v>
      </c>
      <c r="D27" s="50" t="s">
        <v>92</v>
      </c>
      <c r="E27" s="51" t="s">
        <v>13</v>
      </c>
      <c r="F27" s="51" t="s">
        <v>4</v>
      </c>
      <c r="G27" s="52" t="s">
        <v>10</v>
      </c>
      <c r="H27" s="50" t="s">
        <v>76</v>
      </c>
      <c r="I27" s="53" t="s">
        <v>77</v>
      </c>
    </row>
    <row r="28" spans="2:9" ht="45" x14ac:dyDescent="0.25">
      <c r="B28" s="48" t="s">
        <v>30</v>
      </c>
      <c r="C28" s="49" t="s">
        <v>29</v>
      </c>
      <c r="D28" s="50" t="s">
        <v>92</v>
      </c>
      <c r="E28" s="51" t="s">
        <v>31</v>
      </c>
      <c r="F28" s="51" t="s">
        <v>4</v>
      </c>
      <c r="G28" s="52" t="s">
        <v>10</v>
      </c>
      <c r="H28" s="50" t="s">
        <v>32</v>
      </c>
      <c r="I28" s="53" t="s">
        <v>33</v>
      </c>
    </row>
    <row r="29" spans="2:9" ht="45" x14ac:dyDescent="0.25">
      <c r="B29" s="48" t="s">
        <v>60</v>
      </c>
      <c r="C29" s="49" t="s">
        <v>6</v>
      </c>
      <c r="D29" s="50" t="s">
        <v>92</v>
      </c>
      <c r="E29" s="51" t="s">
        <v>20</v>
      </c>
      <c r="F29" s="51" t="s">
        <v>4</v>
      </c>
      <c r="G29" s="52" t="s">
        <v>10</v>
      </c>
      <c r="H29" s="50" t="s">
        <v>61</v>
      </c>
      <c r="I29" s="53" t="s">
        <v>62</v>
      </c>
    </row>
    <row r="30" spans="2:9" ht="75" x14ac:dyDescent="0.25">
      <c r="B30" s="54" t="s">
        <v>47</v>
      </c>
      <c r="C30" s="55" t="s">
        <v>46</v>
      </c>
      <c r="D30" s="56" t="s">
        <v>92</v>
      </c>
      <c r="E30" s="57" t="s">
        <v>3</v>
      </c>
      <c r="F30" s="57" t="s">
        <v>21</v>
      </c>
      <c r="G30" s="58" t="s">
        <v>10</v>
      </c>
      <c r="H30" s="200" t="s">
        <v>48</v>
      </c>
      <c r="I30" s="59" t="s">
        <v>49</v>
      </c>
    </row>
    <row r="31" spans="2:9" ht="45.75" thickBot="1" x14ac:dyDescent="0.3">
      <c r="B31" s="60" t="s">
        <v>63</v>
      </c>
      <c r="C31" s="61" t="s">
        <v>50</v>
      </c>
      <c r="D31" s="62" t="s">
        <v>92</v>
      </c>
      <c r="E31" s="63" t="s">
        <v>3</v>
      </c>
      <c r="F31" s="63" t="s">
        <v>4</v>
      </c>
      <c r="G31" s="64" t="s">
        <v>10</v>
      </c>
      <c r="H31" s="62" t="s">
        <v>64</v>
      </c>
      <c r="I31" s="65" t="s">
        <v>65</v>
      </c>
    </row>
  </sheetData>
  <mergeCells count="4">
    <mergeCell ref="B1:D1"/>
    <mergeCell ref="B18:I18"/>
    <mergeCell ref="B15:I15"/>
    <mergeCell ref="B16:I1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BFF8-B1ED-485D-A35E-CA4546E6548E}">
  <dimension ref="A1:J33"/>
  <sheetViews>
    <sheetView topLeftCell="A3" workbookViewId="0">
      <selection activeCell="I5" sqref="I5"/>
    </sheetView>
  </sheetViews>
  <sheetFormatPr defaultRowHeight="15" x14ac:dyDescent="0.25"/>
  <cols>
    <col min="2" max="2" width="16.28515625" customWidth="1"/>
    <col min="3" max="3" width="12.28515625" customWidth="1"/>
    <col min="4" max="4" width="13" customWidth="1"/>
    <col min="5" max="5" width="20.85546875" customWidth="1"/>
    <col min="6" max="6" width="15.85546875" customWidth="1"/>
    <col min="7" max="7" width="13.85546875" customWidth="1"/>
    <col min="8" max="8" width="14.28515625" customWidth="1"/>
    <col min="9" max="9" width="69.85546875" customWidth="1"/>
  </cols>
  <sheetData>
    <row r="1" spans="2:9" ht="26.25" x14ac:dyDescent="0.25">
      <c r="B1" s="253" t="s">
        <v>26</v>
      </c>
      <c r="C1" s="253"/>
      <c r="D1" s="253"/>
    </row>
    <row r="2" spans="2:9" ht="15.75" thickBot="1" x14ac:dyDescent="0.3"/>
    <row r="3" spans="2:9" x14ac:dyDescent="0.25">
      <c r="B3" s="13" t="s">
        <v>101</v>
      </c>
      <c r="C3" s="2" t="s">
        <v>93</v>
      </c>
      <c r="D3" s="2" t="s">
        <v>94</v>
      </c>
      <c r="E3" s="3" t="s">
        <v>95</v>
      </c>
      <c r="F3" s="3" t="s">
        <v>105</v>
      </c>
    </row>
    <row r="4" spans="2:9" ht="30.75" thickBot="1" x14ac:dyDescent="0.3">
      <c r="B4" s="17" t="s">
        <v>96</v>
      </c>
      <c r="C4" s="18">
        <v>4</v>
      </c>
      <c r="D4" s="18">
        <v>0</v>
      </c>
      <c r="E4" s="19">
        <f>SUM(C4:D4)</f>
        <v>4</v>
      </c>
      <c r="F4" s="79">
        <v>2</v>
      </c>
    </row>
    <row r="5" spans="2:9" ht="19.5" thickBot="1" x14ac:dyDescent="0.35">
      <c r="E5" s="5"/>
      <c r="F5" s="10"/>
    </row>
    <row r="6" spans="2:9" x14ac:dyDescent="0.25">
      <c r="B6" s="14" t="s">
        <v>97</v>
      </c>
      <c r="C6" s="6" t="s">
        <v>93</v>
      </c>
      <c r="D6" s="6" t="s">
        <v>94</v>
      </c>
      <c r="E6" s="7" t="s">
        <v>95</v>
      </c>
      <c r="F6" s="7" t="s">
        <v>105</v>
      </c>
    </row>
    <row r="7" spans="2:9" ht="15.75" thickBot="1" x14ac:dyDescent="0.3">
      <c r="B7" s="20" t="s">
        <v>98</v>
      </c>
      <c r="C7" s="21">
        <v>2</v>
      </c>
      <c r="D7" s="21">
        <v>0</v>
      </c>
      <c r="E7" s="22">
        <f>SUM(C7:D7)</f>
        <v>2</v>
      </c>
      <c r="F7" s="80">
        <v>2</v>
      </c>
    </row>
    <row r="8" spans="2:9" ht="19.5" thickBot="1" x14ac:dyDescent="0.35">
      <c r="B8" s="5"/>
      <c r="C8" s="5"/>
      <c r="D8" s="5"/>
      <c r="E8" s="5"/>
      <c r="F8" s="10"/>
    </row>
    <row r="9" spans="2:9" x14ac:dyDescent="0.25">
      <c r="B9" s="15" t="s">
        <v>99</v>
      </c>
      <c r="C9" s="8" t="s">
        <v>93</v>
      </c>
      <c r="D9" s="8" t="s">
        <v>94</v>
      </c>
      <c r="E9" s="9" t="s">
        <v>95</v>
      </c>
      <c r="F9" s="9" t="s">
        <v>105</v>
      </c>
    </row>
    <row r="10" spans="2:9" ht="15.75" thickBot="1" x14ac:dyDescent="0.3">
      <c r="B10" s="23" t="s">
        <v>98</v>
      </c>
      <c r="C10" s="24">
        <v>2</v>
      </c>
      <c r="D10" s="24">
        <v>0</v>
      </c>
      <c r="E10" s="25">
        <f>SUM(C10:D10)</f>
        <v>2</v>
      </c>
      <c r="F10" s="81">
        <v>0</v>
      </c>
    </row>
    <row r="11" spans="2:9" ht="15.75" thickBot="1" x14ac:dyDescent="0.3">
      <c r="B11" s="4"/>
      <c r="C11" s="4"/>
      <c r="D11" s="4"/>
      <c r="E11" s="4"/>
      <c r="F11" s="10"/>
    </row>
    <row r="12" spans="2:9" x14ac:dyDescent="0.25">
      <c r="B12" s="16" t="s">
        <v>100</v>
      </c>
      <c r="C12" s="11" t="s">
        <v>93</v>
      </c>
      <c r="D12" s="11" t="s">
        <v>94</v>
      </c>
      <c r="E12" s="12" t="s">
        <v>95</v>
      </c>
      <c r="F12" s="12" t="s">
        <v>105</v>
      </c>
    </row>
    <row r="13" spans="2:9" ht="15.75" thickBot="1" x14ac:dyDescent="0.3">
      <c r="B13" s="26" t="s">
        <v>98</v>
      </c>
      <c r="C13" s="27">
        <v>0</v>
      </c>
      <c r="D13" s="27">
        <v>0</v>
      </c>
      <c r="E13" s="28">
        <f>SUM(C13:D13)</f>
        <v>0</v>
      </c>
      <c r="F13" s="82">
        <v>0</v>
      </c>
    </row>
    <row r="14" spans="2:9" ht="45" customHeight="1" thickBot="1" x14ac:dyDescent="0.3">
      <c r="B14" s="66"/>
      <c r="C14" s="67"/>
      <c r="D14" s="67"/>
      <c r="E14" s="67"/>
    </row>
    <row r="15" spans="2:9" ht="39" customHeight="1" thickBot="1" x14ac:dyDescent="0.3">
      <c r="B15" s="250" t="s">
        <v>103</v>
      </c>
      <c r="C15" s="251"/>
      <c r="D15" s="251"/>
      <c r="E15" s="251"/>
      <c r="F15" s="251"/>
      <c r="G15" s="251"/>
      <c r="H15" s="251"/>
      <c r="I15" s="252"/>
    </row>
    <row r="16" spans="2:9" ht="29.25" customHeight="1" thickBot="1" x14ac:dyDescent="0.3">
      <c r="B16" s="83" t="s">
        <v>1</v>
      </c>
      <c r="C16" s="84" t="s">
        <v>0</v>
      </c>
      <c r="D16" s="84" t="s">
        <v>89</v>
      </c>
      <c r="E16" s="85" t="s">
        <v>85</v>
      </c>
      <c r="F16" s="85" t="s">
        <v>2</v>
      </c>
      <c r="G16" s="85" t="s">
        <v>86</v>
      </c>
      <c r="H16" s="84" t="s">
        <v>87</v>
      </c>
      <c r="I16" s="86" t="s">
        <v>88</v>
      </c>
    </row>
    <row r="17" spans="1:10" ht="30" x14ac:dyDescent="0.25">
      <c r="B17" s="33" t="s">
        <v>24</v>
      </c>
      <c r="C17" s="34" t="s">
        <v>23</v>
      </c>
      <c r="D17" s="35" t="s">
        <v>90</v>
      </c>
      <c r="E17" s="36" t="s">
        <v>25</v>
      </c>
      <c r="F17" s="36" t="s">
        <v>4</v>
      </c>
      <c r="G17" s="37" t="s">
        <v>26</v>
      </c>
      <c r="H17" s="35" t="s">
        <v>27</v>
      </c>
      <c r="I17" s="38" t="s">
        <v>28</v>
      </c>
    </row>
    <row r="18" spans="1:10" ht="45.75" thickBot="1" x14ac:dyDescent="0.3">
      <c r="B18" s="87" t="s">
        <v>72</v>
      </c>
      <c r="C18" s="88" t="s">
        <v>59</v>
      </c>
      <c r="D18" s="89" t="s">
        <v>90</v>
      </c>
      <c r="E18" s="90" t="s">
        <v>22</v>
      </c>
      <c r="F18" s="90" t="s">
        <v>4</v>
      </c>
      <c r="G18" s="91" t="s">
        <v>26</v>
      </c>
      <c r="H18" s="89" t="s">
        <v>73</v>
      </c>
      <c r="I18" s="92" t="s">
        <v>74</v>
      </c>
    </row>
    <row r="19" spans="1:10" ht="45.75" customHeight="1" thickBot="1" x14ac:dyDescent="0.3">
      <c r="B19" s="74"/>
      <c r="C19" s="74"/>
      <c r="D19" s="75"/>
      <c r="E19" s="76"/>
      <c r="F19" s="76"/>
      <c r="G19" s="77"/>
      <c r="H19" s="75"/>
      <c r="I19" s="76"/>
    </row>
    <row r="20" spans="1:10" s="1" customFormat="1" ht="39" customHeight="1" thickBot="1" x14ac:dyDescent="0.3">
      <c r="A20" s="93"/>
      <c r="B20" s="250" t="s">
        <v>102</v>
      </c>
      <c r="C20" s="251"/>
      <c r="D20" s="251"/>
      <c r="E20" s="251"/>
      <c r="F20" s="251"/>
      <c r="G20" s="251"/>
      <c r="H20" s="251"/>
      <c r="I20" s="252"/>
      <c r="J20" s="93"/>
    </row>
    <row r="21" spans="1:10" ht="29.25" customHeight="1" thickBot="1" x14ac:dyDescent="0.3">
      <c r="B21" s="83" t="s">
        <v>1</v>
      </c>
      <c r="C21" s="84" t="s">
        <v>0</v>
      </c>
      <c r="D21" s="84" t="s">
        <v>89</v>
      </c>
      <c r="E21" s="85" t="s">
        <v>85</v>
      </c>
      <c r="F21" s="85" t="s">
        <v>2</v>
      </c>
      <c r="G21" s="85" t="s">
        <v>86</v>
      </c>
      <c r="H21" s="84" t="s">
        <v>87</v>
      </c>
      <c r="I21" s="86" t="s">
        <v>88</v>
      </c>
    </row>
    <row r="22" spans="1:10" ht="30" x14ac:dyDescent="0.25">
      <c r="B22" s="33" t="s">
        <v>24</v>
      </c>
      <c r="C22" s="34" t="s">
        <v>23</v>
      </c>
      <c r="D22" s="35" t="s">
        <v>90</v>
      </c>
      <c r="E22" s="36" t="s">
        <v>25</v>
      </c>
      <c r="F22" s="36" t="s">
        <v>4</v>
      </c>
      <c r="G22" s="37" t="s">
        <v>26</v>
      </c>
      <c r="H22" s="35" t="s">
        <v>27</v>
      </c>
      <c r="I22" s="38" t="s">
        <v>28</v>
      </c>
    </row>
    <row r="23" spans="1:10" ht="45" x14ac:dyDescent="0.25">
      <c r="B23" s="33" t="s">
        <v>72</v>
      </c>
      <c r="C23" s="34" t="s">
        <v>59</v>
      </c>
      <c r="D23" s="35" t="s">
        <v>90</v>
      </c>
      <c r="E23" s="36" t="s">
        <v>22</v>
      </c>
      <c r="F23" s="36" t="s">
        <v>4</v>
      </c>
      <c r="G23" s="37" t="s">
        <v>26</v>
      </c>
      <c r="H23" s="35" t="s">
        <v>73</v>
      </c>
      <c r="I23" s="38" t="s">
        <v>74</v>
      </c>
    </row>
    <row r="24" spans="1:10" ht="45" x14ac:dyDescent="0.25">
      <c r="B24" s="39" t="s">
        <v>56</v>
      </c>
      <c r="C24" s="40" t="s">
        <v>55</v>
      </c>
      <c r="D24" s="41" t="s">
        <v>91</v>
      </c>
      <c r="E24" s="42" t="s">
        <v>16</v>
      </c>
      <c r="F24" s="42" t="s">
        <v>4</v>
      </c>
      <c r="G24" s="43" t="s">
        <v>26</v>
      </c>
      <c r="H24" s="41" t="s">
        <v>57</v>
      </c>
      <c r="I24" s="44" t="s">
        <v>58</v>
      </c>
    </row>
    <row r="25" spans="1:10" ht="45.75" thickBot="1" x14ac:dyDescent="0.3">
      <c r="B25" s="68" t="s">
        <v>51</v>
      </c>
      <c r="C25" s="69" t="s">
        <v>19</v>
      </c>
      <c r="D25" s="70" t="s">
        <v>91</v>
      </c>
      <c r="E25" s="71" t="s">
        <v>52</v>
      </c>
      <c r="F25" s="71" t="s">
        <v>4</v>
      </c>
      <c r="G25" s="72" t="s">
        <v>26</v>
      </c>
      <c r="H25" s="70" t="s">
        <v>53</v>
      </c>
      <c r="I25" s="73" t="s">
        <v>54</v>
      </c>
    </row>
    <row r="26" spans="1:10" x14ac:dyDescent="0.25">
      <c r="B26" s="74"/>
      <c r="C26" s="74"/>
      <c r="D26" s="75"/>
      <c r="E26" s="76"/>
      <c r="F26" s="76"/>
      <c r="G26" s="77"/>
      <c r="H26" s="75"/>
      <c r="I26" s="76"/>
    </row>
    <row r="27" spans="1:10" x14ac:dyDescent="0.25">
      <c r="B27" s="78"/>
      <c r="C27" s="78"/>
      <c r="D27" s="75"/>
      <c r="E27" s="78"/>
      <c r="F27" s="78"/>
      <c r="G27" s="77"/>
      <c r="H27" s="77"/>
      <c r="I27" s="78"/>
    </row>
    <row r="28" spans="1:10" x14ac:dyDescent="0.25">
      <c r="B28" s="74"/>
      <c r="C28" s="74"/>
      <c r="D28" s="75"/>
      <c r="E28" s="76"/>
      <c r="F28" s="76"/>
      <c r="G28" s="77"/>
      <c r="H28" s="75"/>
      <c r="I28" s="76"/>
    </row>
    <row r="29" spans="1:10" x14ac:dyDescent="0.25">
      <c r="B29" s="74"/>
      <c r="C29" s="74"/>
      <c r="D29" s="75"/>
      <c r="E29" s="76"/>
      <c r="F29" s="76"/>
      <c r="G29" s="77"/>
      <c r="H29" s="75"/>
      <c r="I29" s="76"/>
    </row>
    <row r="30" spans="1:10" x14ac:dyDescent="0.25">
      <c r="B30" s="74"/>
      <c r="C30" s="74"/>
      <c r="D30" s="75"/>
      <c r="E30" s="76"/>
      <c r="F30" s="76"/>
      <c r="G30" s="77"/>
      <c r="H30" s="75"/>
      <c r="I30" s="76"/>
    </row>
    <row r="31" spans="1:10" x14ac:dyDescent="0.25">
      <c r="B31" s="74"/>
      <c r="C31" s="74"/>
      <c r="D31" s="75"/>
      <c r="E31" s="76"/>
      <c r="F31" s="76"/>
      <c r="G31" s="77"/>
      <c r="H31" s="75"/>
      <c r="I31" s="76"/>
    </row>
    <row r="32" spans="1:10" x14ac:dyDescent="0.25">
      <c r="B32" s="74"/>
      <c r="C32" s="74"/>
      <c r="D32" s="75"/>
      <c r="E32" s="76"/>
      <c r="F32" s="76"/>
      <c r="G32" s="77"/>
      <c r="H32" s="75"/>
      <c r="I32" s="76"/>
    </row>
    <row r="33" spans="2:9" x14ac:dyDescent="0.25">
      <c r="B33" s="74"/>
      <c r="C33" s="74"/>
      <c r="D33" s="75"/>
      <c r="E33" s="76"/>
      <c r="F33" s="76"/>
      <c r="G33" s="77"/>
      <c r="H33" s="75"/>
      <c r="I33" s="76"/>
    </row>
  </sheetData>
  <mergeCells count="3">
    <mergeCell ref="B1:D1"/>
    <mergeCell ref="B15:I15"/>
    <mergeCell ref="B20:I2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E8E9D-FB64-466A-A5AF-076A6850E5DD}">
  <dimension ref="A1:H31"/>
  <sheetViews>
    <sheetView topLeftCell="A11" workbookViewId="0">
      <selection activeCell="K19" sqref="K19"/>
    </sheetView>
  </sheetViews>
  <sheetFormatPr defaultRowHeight="15" x14ac:dyDescent="0.25"/>
  <cols>
    <col min="1" max="1" width="12.7109375" customWidth="1"/>
    <col min="2" max="2" width="14.5703125" customWidth="1"/>
    <col min="3" max="3" width="12.85546875" customWidth="1"/>
    <col min="4" max="4" width="23.28515625" customWidth="1"/>
    <col min="5" max="5" width="22.7109375" customWidth="1"/>
    <col min="6" max="6" width="15.7109375" customWidth="1"/>
    <col min="7" max="7" width="14.42578125" customWidth="1"/>
    <col min="8" max="8" width="44.28515625" customWidth="1"/>
  </cols>
  <sheetData>
    <row r="1" spans="1:8" ht="32.25" customHeight="1" x14ac:dyDescent="0.25">
      <c r="A1" s="254" t="s">
        <v>519</v>
      </c>
      <c r="B1" s="254"/>
      <c r="C1" s="254"/>
    </row>
    <row r="2" spans="1:8" ht="15.75" thickBot="1" x14ac:dyDescent="0.3"/>
    <row r="3" spans="1:8" x14ac:dyDescent="0.25">
      <c r="A3" s="95" t="s">
        <v>101</v>
      </c>
      <c r="B3" s="2" t="s">
        <v>93</v>
      </c>
      <c r="C3" s="3" t="s">
        <v>95</v>
      </c>
      <c r="D3" s="3" t="s">
        <v>105</v>
      </c>
    </row>
    <row r="4" spans="1:8" ht="30.75" thickBot="1" x14ac:dyDescent="0.3">
      <c r="A4" s="17" t="s">
        <v>96</v>
      </c>
      <c r="B4" s="18">
        <f>SUM(B7,B10,B13)</f>
        <v>7</v>
      </c>
      <c r="C4" s="19">
        <f>SUM(C7,C10,C13)</f>
        <v>7</v>
      </c>
      <c r="D4" s="79">
        <v>5</v>
      </c>
    </row>
    <row r="5" spans="1:8" ht="19.5" thickBot="1" x14ac:dyDescent="0.35">
      <c r="C5" s="5"/>
      <c r="D5" s="10"/>
    </row>
    <row r="6" spans="1:8" x14ac:dyDescent="0.25">
      <c r="A6" s="14" t="s">
        <v>97</v>
      </c>
      <c r="B6" s="6" t="s">
        <v>93</v>
      </c>
      <c r="C6" s="7" t="s">
        <v>95</v>
      </c>
      <c r="D6" s="7" t="s">
        <v>105</v>
      </c>
    </row>
    <row r="7" spans="1:8" ht="30.75" thickBot="1" x14ac:dyDescent="0.3">
      <c r="A7" s="20" t="s">
        <v>98</v>
      </c>
      <c r="B7" s="21">
        <v>4</v>
      </c>
      <c r="C7" s="22">
        <f>SUM(B7:B7)</f>
        <v>4</v>
      </c>
      <c r="D7" s="80">
        <v>3</v>
      </c>
    </row>
    <row r="8" spans="1:8" ht="19.5" thickBot="1" x14ac:dyDescent="0.35">
      <c r="A8" s="5"/>
      <c r="B8" s="5"/>
      <c r="C8" s="5"/>
      <c r="D8" s="10"/>
    </row>
    <row r="9" spans="1:8" x14ac:dyDescent="0.25">
      <c r="A9" s="15" t="s">
        <v>99</v>
      </c>
      <c r="B9" s="8" t="s">
        <v>93</v>
      </c>
      <c r="C9" s="9" t="s">
        <v>95</v>
      </c>
      <c r="D9" s="9" t="s">
        <v>105</v>
      </c>
    </row>
    <row r="10" spans="1:8" ht="30.75" thickBot="1" x14ac:dyDescent="0.3">
      <c r="A10" s="98" t="s">
        <v>98</v>
      </c>
      <c r="B10" s="24">
        <v>1</v>
      </c>
      <c r="C10" s="25">
        <f>SUM(B10:B10)</f>
        <v>1</v>
      </c>
      <c r="D10" s="81">
        <v>1</v>
      </c>
    </row>
    <row r="11" spans="1:8" ht="15.75" thickBot="1" x14ac:dyDescent="0.3">
      <c r="A11" s="4"/>
      <c r="B11" s="4"/>
      <c r="C11" s="4"/>
      <c r="D11" s="10"/>
    </row>
    <row r="12" spans="1:8" x14ac:dyDescent="0.25">
      <c r="A12" s="16" t="s">
        <v>100</v>
      </c>
      <c r="B12" s="11" t="s">
        <v>93</v>
      </c>
      <c r="C12" s="12" t="s">
        <v>95</v>
      </c>
      <c r="D12" s="12" t="s">
        <v>105</v>
      </c>
    </row>
    <row r="13" spans="1:8" ht="30.75" thickBot="1" x14ac:dyDescent="0.3">
      <c r="A13" s="26" t="s">
        <v>98</v>
      </c>
      <c r="B13" s="100">
        <v>2</v>
      </c>
      <c r="C13" s="101">
        <f>SUM(B13:B13)</f>
        <v>2</v>
      </c>
      <c r="D13" s="82">
        <v>1</v>
      </c>
    </row>
    <row r="14" spans="1:8" ht="39" customHeight="1" thickBot="1" x14ac:dyDescent="0.3"/>
    <row r="15" spans="1:8" ht="39" customHeight="1" thickBot="1" x14ac:dyDescent="0.3">
      <c r="A15" s="197" t="s">
        <v>103</v>
      </c>
      <c r="B15" s="198"/>
      <c r="C15" s="198"/>
      <c r="D15" s="198"/>
      <c r="E15" s="198"/>
      <c r="F15" s="198"/>
      <c r="G15" s="198"/>
      <c r="H15" s="199"/>
    </row>
    <row r="16" spans="1:8" ht="31.5" customHeight="1" thickBot="1" x14ac:dyDescent="0.3">
      <c r="A16" s="29" t="s">
        <v>1</v>
      </c>
      <c r="B16" s="30" t="s">
        <v>0</v>
      </c>
      <c r="C16" s="30" t="s">
        <v>89</v>
      </c>
      <c r="D16" s="31" t="s">
        <v>85</v>
      </c>
      <c r="E16" s="31" t="s">
        <v>2</v>
      </c>
      <c r="F16" s="31" t="s">
        <v>86</v>
      </c>
      <c r="G16" s="30" t="s">
        <v>87</v>
      </c>
      <c r="H16" s="32" t="s">
        <v>88</v>
      </c>
    </row>
    <row r="17" spans="1:8" ht="45" x14ac:dyDescent="0.25">
      <c r="A17" s="166" t="s">
        <v>354</v>
      </c>
      <c r="B17" s="113" t="s">
        <v>355</v>
      </c>
      <c r="C17" s="114" t="s">
        <v>90</v>
      </c>
      <c r="D17" s="115" t="s">
        <v>40</v>
      </c>
      <c r="E17" s="115" t="s">
        <v>4</v>
      </c>
      <c r="F17" s="116" t="s">
        <v>241</v>
      </c>
      <c r="G17" s="116" t="s">
        <v>356</v>
      </c>
      <c r="H17" s="167" t="s">
        <v>357</v>
      </c>
    </row>
    <row r="18" spans="1:8" ht="30" x14ac:dyDescent="0.25">
      <c r="A18" s="166" t="s">
        <v>223</v>
      </c>
      <c r="B18" s="113" t="s">
        <v>224</v>
      </c>
      <c r="C18" s="114" t="s">
        <v>90</v>
      </c>
      <c r="D18" s="115" t="s">
        <v>196</v>
      </c>
      <c r="E18" s="115" t="s">
        <v>4</v>
      </c>
      <c r="F18" s="116" t="s">
        <v>225</v>
      </c>
      <c r="G18" s="116" t="s">
        <v>226</v>
      </c>
      <c r="H18" s="167" t="s">
        <v>227</v>
      </c>
    </row>
    <row r="19" spans="1:8" ht="30" x14ac:dyDescent="0.25">
      <c r="A19" s="166" t="s">
        <v>69</v>
      </c>
      <c r="B19" s="113" t="s">
        <v>282</v>
      </c>
      <c r="C19" s="114" t="s">
        <v>90</v>
      </c>
      <c r="D19" s="115" t="s">
        <v>40</v>
      </c>
      <c r="E19" s="115" t="s">
        <v>4</v>
      </c>
      <c r="F19" s="116" t="s">
        <v>225</v>
      </c>
      <c r="G19" s="116" t="s">
        <v>352</v>
      </c>
      <c r="H19" s="167" t="s">
        <v>353</v>
      </c>
    </row>
    <row r="20" spans="1:8" ht="30" x14ac:dyDescent="0.25">
      <c r="A20" s="168" t="s">
        <v>435</v>
      </c>
      <c r="B20" s="140" t="s">
        <v>59</v>
      </c>
      <c r="C20" s="139" t="s">
        <v>91</v>
      </c>
      <c r="D20" s="149" t="s">
        <v>16</v>
      </c>
      <c r="E20" s="140" t="s">
        <v>4</v>
      </c>
      <c r="F20" s="141" t="s">
        <v>225</v>
      </c>
      <c r="G20" s="141" t="s">
        <v>436</v>
      </c>
      <c r="H20" s="169" t="s">
        <v>437</v>
      </c>
    </row>
    <row r="21" spans="1:8" ht="45.75" thickBot="1" x14ac:dyDescent="0.3">
      <c r="A21" s="172" t="s">
        <v>508</v>
      </c>
      <c r="B21" s="173" t="s">
        <v>23</v>
      </c>
      <c r="C21" s="100" t="s">
        <v>92</v>
      </c>
      <c r="D21" s="174" t="s">
        <v>3</v>
      </c>
      <c r="E21" s="173" t="s">
        <v>4</v>
      </c>
      <c r="F21" s="175" t="s">
        <v>241</v>
      </c>
      <c r="G21" s="175" t="s">
        <v>509</v>
      </c>
      <c r="H21" s="176" t="s">
        <v>510</v>
      </c>
    </row>
    <row r="22" spans="1:8" ht="46.5" customHeight="1" thickBot="1" x14ac:dyDescent="0.3">
      <c r="A22" s="165"/>
      <c r="B22" s="165"/>
      <c r="C22" s="165"/>
      <c r="D22" s="165"/>
      <c r="E22" s="165"/>
      <c r="F22" s="165"/>
      <c r="G22" s="165"/>
      <c r="H22" s="165"/>
    </row>
    <row r="23" spans="1:8" ht="37.5" customHeight="1" thickBot="1" x14ac:dyDescent="0.3">
      <c r="A23" s="250" t="s">
        <v>102</v>
      </c>
      <c r="B23" s="251"/>
      <c r="C23" s="251"/>
      <c r="D23" s="251"/>
      <c r="E23" s="251"/>
      <c r="F23" s="251"/>
      <c r="G23" s="251"/>
      <c r="H23" s="252"/>
    </row>
    <row r="24" spans="1:8" ht="31.5" customHeight="1" thickBot="1" x14ac:dyDescent="0.3">
      <c r="A24" s="29" t="s">
        <v>1</v>
      </c>
      <c r="B24" s="30" t="s">
        <v>0</v>
      </c>
      <c r="C24" s="30" t="s">
        <v>89</v>
      </c>
      <c r="D24" s="31" t="s">
        <v>85</v>
      </c>
      <c r="E24" s="31" t="s">
        <v>2</v>
      </c>
      <c r="F24" s="31" t="s">
        <v>86</v>
      </c>
      <c r="G24" s="30" t="s">
        <v>87</v>
      </c>
      <c r="H24" s="32" t="s">
        <v>88</v>
      </c>
    </row>
    <row r="25" spans="1:8" ht="30" x14ac:dyDescent="0.25">
      <c r="A25" s="166" t="s">
        <v>223</v>
      </c>
      <c r="B25" s="113" t="s">
        <v>224</v>
      </c>
      <c r="C25" s="114" t="s">
        <v>90</v>
      </c>
      <c r="D25" s="115" t="s">
        <v>196</v>
      </c>
      <c r="E25" s="115" t="s">
        <v>4</v>
      </c>
      <c r="F25" s="116" t="s">
        <v>225</v>
      </c>
      <c r="G25" s="114" t="s">
        <v>226</v>
      </c>
      <c r="H25" s="167" t="s">
        <v>227</v>
      </c>
    </row>
    <row r="26" spans="1:8" ht="30" x14ac:dyDescent="0.25">
      <c r="A26" s="166" t="s">
        <v>239</v>
      </c>
      <c r="B26" s="113" t="s">
        <v>240</v>
      </c>
      <c r="C26" s="114" t="s">
        <v>90</v>
      </c>
      <c r="D26" s="115" t="s">
        <v>237</v>
      </c>
      <c r="E26" s="115" t="s">
        <v>4</v>
      </c>
      <c r="F26" s="116" t="s">
        <v>241</v>
      </c>
      <c r="G26" s="116" t="s">
        <v>242</v>
      </c>
      <c r="H26" s="167" t="s">
        <v>243</v>
      </c>
    </row>
    <row r="27" spans="1:8" ht="30" x14ac:dyDescent="0.25">
      <c r="A27" s="166" t="s">
        <v>69</v>
      </c>
      <c r="B27" s="113" t="s">
        <v>282</v>
      </c>
      <c r="C27" s="114" t="s">
        <v>90</v>
      </c>
      <c r="D27" s="115" t="s">
        <v>40</v>
      </c>
      <c r="E27" s="115" t="s">
        <v>4</v>
      </c>
      <c r="F27" s="116" t="s">
        <v>225</v>
      </c>
      <c r="G27" s="114" t="s">
        <v>352</v>
      </c>
      <c r="H27" s="167" t="s">
        <v>353</v>
      </c>
    </row>
    <row r="28" spans="1:8" ht="45" x14ac:dyDescent="0.25">
      <c r="A28" s="166" t="s">
        <v>354</v>
      </c>
      <c r="B28" s="113" t="s">
        <v>355</v>
      </c>
      <c r="C28" s="114" t="s">
        <v>90</v>
      </c>
      <c r="D28" s="115" t="s">
        <v>40</v>
      </c>
      <c r="E28" s="115" t="s">
        <v>4</v>
      </c>
      <c r="F28" s="116" t="s">
        <v>241</v>
      </c>
      <c r="G28" s="114" t="s">
        <v>356</v>
      </c>
      <c r="H28" s="167" t="s">
        <v>357</v>
      </c>
    </row>
    <row r="29" spans="1:8" ht="30" x14ac:dyDescent="0.25">
      <c r="A29" s="168" t="s">
        <v>435</v>
      </c>
      <c r="B29" s="140" t="s">
        <v>59</v>
      </c>
      <c r="C29" s="139" t="s">
        <v>91</v>
      </c>
      <c r="D29" s="149" t="s">
        <v>16</v>
      </c>
      <c r="E29" s="140" t="s">
        <v>4</v>
      </c>
      <c r="F29" s="141" t="s">
        <v>225</v>
      </c>
      <c r="G29" s="139" t="s">
        <v>436</v>
      </c>
      <c r="H29" s="169" t="s">
        <v>437</v>
      </c>
    </row>
    <row r="30" spans="1:8" ht="45" x14ac:dyDescent="0.25">
      <c r="A30" s="170" t="s">
        <v>473</v>
      </c>
      <c r="B30" s="155" t="s">
        <v>50</v>
      </c>
      <c r="C30" s="154" t="s">
        <v>92</v>
      </c>
      <c r="D30" s="158" t="s">
        <v>470</v>
      </c>
      <c r="E30" s="155" t="s">
        <v>4</v>
      </c>
      <c r="F30" s="156" t="s">
        <v>241</v>
      </c>
      <c r="G30" s="156" t="s">
        <v>474</v>
      </c>
      <c r="H30" s="171" t="s">
        <v>475</v>
      </c>
    </row>
    <row r="31" spans="1:8" ht="45.75" thickBot="1" x14ac:dyDescent="0.3">
      <c r="A31" s="172" t="s">
        <v>508</v>
      </c>
      <c r="B31" s="173" t="s">
        <v>23</v>
      </c>
      <c r="C31" s="100" t="s">
        <v>92</v>
      </c>
      <c r="D31" s="174" t="s">
        <v>3</v>
      </c>
      <c r="E31" s="173" t="s">
        <v>4</v>
      </c>
      <c r="F31" s="175" t="s">
        <v>241</v>
      </c>
      <c r="G31" s="175" t="s">
        <v>509</v>
      </c>
      <c r="H31" s="176" t="s">
        <v>510</v>
      </c>
    </row>
  </sheetData>
  <mergeCells count="3">
    <mergeCell ref="A15:H15"/>
    <mergeCell ref="A23:H23"/>
    <mergeCell ref="A1:C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DF475-6A5C-4385-9ECD-A183380A0473}">
  <dimension ref="A1:H166"/>
  <sheetViews>
    <sheetView tabSelected="1" workbookViewId="0">
      <selection activeCell="H9" sqref="H9"/>
    </sheetView>
  </sheetViews>
  <sheetFormatPr defaultRowHeight="15" x14ac:dyDescent="0.25"/>
  <cols>
    <col min="1" max="2" width="12.7109375" bestFit="1" customWidth="1"/>
    <col min="3" max="3" width="13.140625" customWidth="1"/>
    <col min="4" max="4" width="13.140625" bestFit="1" customWidth="1"/>
    <col min="5" max="5" width="15.7109375" customWidth="1"/>
    <col min="6" max="6" width="15.5703125" customWidth="1"/>
    <col min="7" max="7" width="13.5703125" customWidth="1"/>
    <col min="8" max="8" width="57.7109375" customWidth="1"/>
  </cols>
  <sheetData>
    <row r="1" spans="1:8" ht="26.25" x14ac:dyDescent="0.25">
      <c r="A1" s="253" t="s">
        <v>112</v>
      </c>
      <c r="B1" s="253"/>
      <c r="C1" s="253"/>
    </row>
    <row r="2" spans="1:8" ht="24" thickBot="1" x14ac:dyDescent="0.3">
      <c r="A2" s="94"/>
      <c r="B2" s="94"/>
      <c r="C2" s="94"/>
    </row>
    <row r="3" spans="1:8" ht="18.75" x14ac:dyDescent="0.3">
      <c r="A3" s="95" t="s">
        <v>101</v>
      </c>
      <c r="B3" s="2" t="s">
        <v>93</v>
      </c>
      <c r="C3" s="2" t="s">
        <v>94</v>
      </c>
      <c r="D3" s="3" t="s">
        <v>95</v>
      </c>
      <c r="E3" s="3" t="s">
        <v>105</v>
      </c>
      <c r="F3" s="96"/>
      <c r="H3" s="96"/>
    </row>
    <row r="4" spans="1:8" ht="31.5" thickBot="1" x14ac:dyDescent="0.35">
      <c r="A4" s="17" t="s">
        <v>96</v>
      </c>
      <c r="B4" s="18">
        <f>SUM(B7,B10,B13)</f>
        <v>89</v>
      </c>
      <c r="C4" s="18">
        <f>SUM(C7,C10,C13)</f>
        <v>22</v>
      </c>
      <c r="D4" s="19">
        <f>SUM(D7,D10,D13)</f>
        <v>111</v>
      </c>
      <c r="E4" s="79">
        <f>E7+E10+E13</f>
        <v>36</v>
      </c>
      <c r="F4" s="96"/>
      <c r="H4" s="96"/>
    </row>
    <row r="5" spans="1:8" ht="19.5" thickBot="1" x14ac:dyDescent="0.35">
      <c r="D5" s="5"/>
      <c r="E5" s="10"/>
      <c r="H5" s="96"/>
    </row>
    <row r="6" spans="1:8" ht="18.75" x14ac:dyDescent="0.3">
      <c r="A6" s="14" t="s">
        <v>97</v>
      </c>
      <c r="B6" s="6" t="s">
        <v>93</v>
      </c>
      <c r="C6" s="6" t="s">
        <v>94</v>
      </c>
      <c r="D6" s="7" t="s">
        <v>95</v>
      </c>
      <c r="E6" s="7" t="s">
        <v>105</v>
      </c>
      <c r="G6" s="96"/>
      <c r="H6" s="96"/>
    </row>
    <row r="7" spans="1:8" ht="30.75" thickBot="1" x14ac:dyDescent="0.35">
      <c r="A7" s="20" t="s">
        <v>98</v>
      </c>
      <c r="B7" s="21">
        <v>56</v>
      </c>
      <c r="C7" s="21">
        <v>11</v>
      </c>
      <c r="D7" s="22">
        <f>SUM(B7:C7)</f>
        <v>67</v>
      </c>
      <c r="E7" s="80">
        <v>19</v>
      </c>
      <c r="G7" s="96"/>
      <c r="H7" s="96"/>
    </row>
    <row r="8" spans="1:8" ht="19.5" thickBot="1" x14ac:dyDescent="0.35">
      <c r="A8" s="5"/>
      <c r="B8" s="5"/>
      <c r="C8" s="5"/>
      <c r="D8" s="5"/>
      <c r="E8" s="10"/>
      <c r="G8" s="96"/>
      <c r="H8" s="96"/>
    </row>
    <row r="9" spans="1:8" ht="18.75" x14ac:dyDescent="0.3">
      <c r="A9" s="15" t="s">
        <v>99</v>
      </c>
      <c r="B9" s="8" t="s">
        <v>93</v>
      </c>
      <c r="C9" s="8" t="s">
        <v>94</v>
      </c>
      <c r="D9" s="9" t="s">
        <v>95</v>
      </c>
      <c r="E9" s="9" t="s">
        <v>105</v>
      </c>
      <c r="F9" s="10"/>
      <c r="G9" s="97"/>
      <c r="H9" s="97"/>
    </row>
    <row r="10" spans="1:8" ht="30.75" thickBot="1" x14ac:dyDescent="0.3">
      <c r="A10" s="98" t="s">
        <v>98</v>
      </c>
      <c r="B10" s="24">
        <v>23</v>
      </c>
      <c r="C10" s="24">
        <v>3</v>
      </c>
      <c r="D10" s="25">
        <f>SUM(B10:C10)</f>
        <v>26</v>
      </c>
      <c r="E10" s="81">
        <v>12</v>
      </c>
      <c r="F10" s="1"/>
      <c r="G10" s="99"/>
      <c r="H10" s="99"/>
    </row>
    <row r="11" spans="1:8" ht="19.5" thickBot="1" x14ac:dyDescent="0.35">
      <c r="A11" s="4"/>
      <c r="B11" s="4"/>
      <c r="C11" s="4"/>
      <c r="D11" s="4"/>
      <c r="E11" s="10"/>
      <c r="H11" s="96"/>
    </row>
    <row r="12" spans="1:8" ht="18.75" x14ac:dyDescent="0.3">
      <c r="A12" s="16" t="s">
        <v>100</v>
      </c>
      <c r="B12" s="11" t="s">
        <v>93</v>
      </c>
      <c r="C12" s="11" t="s">
        <v>94</v>
      </c>
      <c r="D12" s="12" t="s">
        <v>95</v>
      </c>
      <c r="E12" s="12" t="s">
        <v>105</v>
      </c>
      <c r="H12" s="96"/>
    </row>
    <row r="13" spans="1:8" ht="30.75" thickBot="1" x14ac:dyDescent="0.3">
      <c r="A13" s="26" t="s">
        <v>98</v>
      </c>
      <c r="B13" s="100">
        <v>10</v>
      </c>
      <c r="C13" s="100">
        <v>8</v>
      </c>
      <c r="D13" s="101">
        <f>SUM(B13:C13)</f>
        <v>18</v>
      </c>
      <c r="E13" s="82">
        <v>5</v>
      </c>
      <c r="F13" s="1"/>
      <c r="G13" s="1"/>
      <c r="H13" s="99"/>
    </row>
    <row r="14" spans="1:8" s="165" customFormat="1" ht="18.600000000000001" customHeight="1" thickBot="1" x14ac:dyDescent="0.3"/>
    <row r="15" spans="1:8" s="165" customFormat="1" ht="45" customHeight="1" thickBot="1" x14ac:dyDescent="0.3">
      <c r="A15" s="197" t="s">
        <v>103</v>
      </c>
      <c r="B15" s="198"/>
      <c r="C15" s="198"/>
      <c r="D15" s="198"/>
      <c r="E15" s="198"/>
      <c r="F15" s="198"/>
      <c r="G15" s="198"/>
      <c r="H15" s="199"/>
    </row>
    <row r="16" spans="1:8" s="165" customFormat="1" ht="25.5" customHeight="1" thickBot="1" x14ac:dyDescent="0.3">
      <c r="A16" s="201" t="s">
        <v>1</v>
      </c>
      <c r="B16" s="202" t="s">
        <v>0</v>
      </c>
      <c r="C16" s="202" t="s">
        <v>89</v>
      </c>
      <c r="D16" s="203" t="s">
        <v>85</v>
      </c>
      <c r="E16" s="203" t="s">
        <v>2</v>
      </c>
      <c r="F16" s="203" t="s">
        <v>86</v>
      </c>
      <c r="G16" s="202" t="s">
        <v>87</v>
      </c>
      <c r="H16" s="204" t="s">
        <v>88</v>
      </c>
    </row>
    <row r="17" spans="1:8" s="165" customFormat="1" ht="75" x14ac:dyDescent="0.25">
      <c r="A17" s="217" t="s">
        <v>294</v>
      </c>
      <c r="B17" s="218" t="s">
        <v>124</v>
      </c>
      <c r="C17" s="219" t="s">
        <v>90</v>
      </c>
      <c r="D17" s="220" t="s">
        <v>37</v>
      </c>
      <c r="E17" s="220" t="s">
        <v>4</v>
      </c>
      <c r="F17" s="221" t="s">
        <v>112</v>
      </c>
      <c r="G17" s="221" t="s">
        <v>295</v>
      </c>
      <c r="H17" s="222" t="s">
        <v>296</v>
      </c>
    </row>
    <row r="18" spans="1:8" s="165" customFormat="1" ht="75" x14ac:dyDescent="0.25">
      <c r="A18" s="223" t="s">
        <v>247</v>
      </c>
      <c r="B18" s="205" t="s">
        <v>143</v>
      </c>
      <c r="C18" s="177" t="s">
        <v>90</v>
      </c>
      <c r="D18" s="206" t="s">
        <v>237</v>
      </c>
      <c r="E18" s="206" t="s">
        <v>4</v>
      </c>
      <c r="F18" s="207" t="s">
        <v>112</v>
      </c>
      <c r="G18" s="207" t="s">
        <v>248</v>
      </c>
      <c r="H18" s="224" t="s">
        <v>249</v>
      </c>
    </row>
    <row r="19" spans="1:8" s="165" customFormat="1" ht="60" x14ac:dyDescent="0.25">
      <c r="A19" s="223" t="s">
        <v>220</v>
      </c>
      <c r="B19" s="205" t="s">
        <v>108</v>
      </c>
      <c r="C19" s="177" t="s">
        <v>90</v>
      </c>
      <c r="D19" s="206" t="s">
        <v>196</v>
      </c>
      <c r="E19" s="206" t="s">
        <v>4</v>
      </c>
      <c r="F19" s="207" t="s">
        <v>112</v>
      </c>
      <c r="G19" s="207" t="s">
        <v>221</v>
      </c>
      <c r="H19" s="224" t="s">
        <v>222</v>
      </c>
    </row>
    <row r="20" spans="1:8" s="165" customFormat="1" ht="60" x14ac:dyDescent="0.25">
      <c r="A20" s="223" t="s">
        <v>213</v>
      </c>
      <c r="B20" s="205" t="s">
        <v>50</v>
      </c>
      <c r="C20" s="177" t="s">
        <v>90</v>
      </c>
      <c r="D20" s="206" t="s">
        <v>196</v>
      </c>
      <c r="E20" s="206" t="s">
        <v>4</v>
      </c>
      <c r="F20" s="207" t="s">
        <v>112</v>
      </c>
      <c r="G20" s="207" t="s">
        <v>214</v>
      </c>
      <c r="H20" s="224" t="s">
        <v>215</v>
      </c>
    </row>
    <row r="21" spans="1:8" s="165" customFormat="1" ht="75" x14ac:dyDescent="0.25">
      <c r="A21" s="223" t="s">
        <v>235</v>
      </c>
      <c r="B21" s="205" t="s">
        <v>236</v>
      </c>
      <c r="C21" s="177" t="s">
        <v>90</v>
      </c>
      <c r="D21" s="206" t="s">
        <v>237</v>
      </c>
      <c r="E21" s="206" t="s">
        <v>4</v>
      </c>
      <c r="F21" s="207" t="s">
        <v>112</v>
      </c>
      <c r="G21" s="207" t="s">
        <v>514</v>
      </c>
      <c r="H21" s="224" t="s">
        <v>238</v>
      </c>
    </row>
    <row r="22" spans="1:8" s="165" customFormat="1" ht="90" x14ac:dyDescent="0.25">
      <c r="A22" s="223" t="s">
        <v>285</v>
      </c>
      <c r="B22" s="205" t="s">
        <v>107</v>
      </c>
      <c r="C22" s="177" t="s">
        <v>90</v>
      </c>
      <c r="D22" s="206" t="s">
        <v>22</v>
      </c>
      <c r="E22" s="206" t="s">
        <v>4</v>
      </c>
      <c r="F22" s="207" t="s">
        <v>112</v>
      </c>
      <c r="G22" s="207" t="s">
        <v>286</v>
      </c>
      <c r="H22" s="224" t="s">
        <v>287</v>
      </c>
    </row>
    <row r="23" spans="1:8" s="165" customFormat="1" ht="60" x14ac:dyDescent="0.25">
      <c r="A23" s="223" t="s">
        <v>324</v>
      </c>
      <c r="B23" s="205" t="s">
        <v>124</v>
      </c>
      <c r="C23" s="177" t="s">
        <v>90</v>
      </c>
      <c r="D23" s="206" t="s">
        <v>325</v>
      </c>
      <c r="E23" s="206" t="s">
        <v>4</v>
      </c>
      <c r="F23" s="207" t="s">
        <v>112</v>
      </c>
      <c r="G23" s="207" t="s">
        <v>326</v>
      </c>
      <c r="H23" s="224" t="s">
        <v>327</v>
      </c>
    </row>
    <row r="24" spans="1:8" s="165" customFormat="1" ht="90" x14ac:dyDescent="0.25">
      <c r="A24" s="223" t="s">
        <v>278</v>
      </c>
      <c r="B24" s="205" t="s">
        <v>261</v>
      </c>
      <c r="C24" s="177" t="s">
        <v>90</v>
      </c>
      <c r="D24" s="206" t="s">
        <v>22</v>
      </c>
      <c r="E24" s="206" t="s">
        <v>4</v>
      </c>
      <c r="F24" s="207" t="s">
        <v>112</v>
      </c>
      <c r="G24" s="207" t="s">
        <v>279</v>
      </c>
      <c r="H24" s="224" t="s">
        <v>280</v>
      </c>
    </row>
    <row r="25" spans="1:8" s="165" customFormat="1" ht="75" x14ac:dyDescent="0.25">
      <c r="A25" s="223" t="s">
        <v>264</v>
      </c>
      <c r="B25" s="205" t="s">
        <v>265</v>
      </c>
      <c r="C25" s="177" t="s">
        <v>90</v>
      </c>
      <c r="D25" s="206" t="s">
        <v>237</v>
      </c>
      <c r="E25" s="206" t="s">
        <v>4</v>
      </c>
      <c r="F25" s="207" t="s">
        <v>112</v>
      </c>
      <c r="G25" s="207" t="s">
        <v>266</v>
      </c>
      <c r="H25" s="224" t="s">
        <v>267</v>
      </c>
    </row>
    <row r="26" spans="1:8" s="165" customFormat="1" ht="75" x14ac:dyDescent="0.25">
      <c r="A26" s="223" t="s">
        <v>127</v>
      </c>
      <c r="B26" s="205" t="s">
        <v>39</v>
      </c>
      <c r="C26" s="177" t="s">
        <v>90</v>
      </c>
      <c r="D26" s="206" t="s">
        <v>111</v>
      </c>
      <c r="E26" s="206" t="s">
        <v>4</v>
      </c>
      <c r="F26" s="207" t="s">
        <v>112</v>
      </c>
      <c r="G26" s="207" t="s">
        <v>128</v>
      </c>
      <c r="H26" s="224" t="s">
        <v>129</v>
      </c>
    </row>
    <row r="27" spans="1:8" s="165" customFormat="1" ht="75" x14ac:dyDescent="0.25">
      <c r="A27" s="223" t="s">
        <v>260</v>
      </c>
      <c r="B27" s="205" t="s">
        <v>261</v>
      </c>
      <c r="C27" s="177" t="s">
        <v>90</v>
      </c>
      <c r="D27" s="206" t="s">
        <v>237</v>
      </c>
      <c r="E27" s="206" t="s">
        <v>4</v>
      </c>
      <c r="F27" s="207" t="s">
        <v>112</v>
      </c>
      <c r="G27" s="207" t="s">
        <v>262</v>
      </c>
      <c r="H27" s="224" t="s">
        <v>263</v>
      </c>
    </row>
    <row r="28" spans="1:8" s="165" customFormat="1" ht="75" x14ac:dyDescent="0.25">
      <c r="A28" s="223" t="s">
        <v>110</v>
      </c>
      <c r="B28" s="205" t="s">
        <v>38</v>
      </c>
      <c r="C28" s="177" t="s">
        <v>90</v>
      </c>
      <c r="D28" s="206" t="s">
        <v>111</v>
      </c>
      <c r="E28" s="206" t="s">
        <v>4</v>
      </c>
      <c r="F28" s="207" t="s">
        <v>112</v>
      </c>
      <c r="G28" s="207" t="s">
        <v>113</v>
      </c>
      <c r="H28" s="224" t="s">
        <v>114</v>
      </c>
    </row>
    <row r="29" spans="1:8" s="165" customFormat="1" ht="60" x14ac:dyDescent="0.25">
      <c r="A29" s="223" t="s">
        <v>301</v>
      </c>
      <c r="B29" s="205" t="s">
        <v>14</v>
      </c>
      <c r="C29" s="177" t="s">
        <v>90</v>
      </c>
      <c r="D29" s="206" t="s">
        <v>9</v>
      </c>
      <c r="E29" s="206" t="s">
        <v>4</v>
      </c>
      <c r="F29" s="207" t="s">
        <v>112</v>
      </c>
      <c r="G29" s="207" t="s">
        <v>302</v>
      </c>
      <c r="H29" s="224" t="s">
        <v>303</v>
      </c>
    </row>
    <row r="30" spans="1:8" s="165" customFormat="1" ht="75" x14ac:dyDescent="0.25">
      <c r="A30" s="225" t="s">
        <v>518</v>
      </c>
      <c r="B30" s="208" t="s">
        <v>517</v>
      </c>
      <c r="C30" s="177" t="s">
        <v>90</v>
      </c>
      <c r="D30" s="206" t="s">
        <v>109</v>
      </c>
      <c r="E30" s="206" t="s">
        <v>4</v>
      </c>
      <c r="F30" s="207" t="s">
        <v>112</v>
      </c>
      <c r="G30" s="207" t="s">
        <v>341</v>
      </c>
      <c r="H30" s="224" t="s">
        <v>342</v>
      </c>
    </row>
    <row r="31" spans="1:8" s="165" customFormat="1" ht="75" x14ac:dyDescent="0.25">
      <c r="A31" s="185" t="s">
        <v>156</v>
      </c>
      <c r="B31" s="186" t="s">
        <v>19</v>
      </c>
      <c r="C31" s="187" t="s">
        <v>90</v>
      </c>
      <c r="D31" s="188" t="s">
        <v>135</v>
      </c>
      <c r="E31" s="188" t="s">
        <v>21</v>
      </c>
      <c r="F31" s="189" t="s">
        <v>112</v>
      </c>
      <c r="G31" s="189" t="s">
        <v>157</v>
      </c>
      <c r="H31" s="190" t="s">
        <v>158</v>
      </c>
    </row>
    <row r="32" spans="1:8" s="165" customFormat="1" ht="75" x14ac:dyDescent="0.25">
      <c r="A32" s="191" t="s">
        <v>199</v>
      </c>
      <c r="B32" s="186" t="s">
        <v>203</v>
      </c>
      <c r="C32" s="187" t="s">
        <v>90</v>
      </c>
      <c r="D32" s="188" t="s">
        <v>196</v>
      </c>
      <c r="E32" s="188" t="s">
        <v>21</v>
      </c>
      <c r="F32" s="189" t="s">
        <v>112</v>
      </c>
      <c r="G32" s="189" t="s">
        <v>204</v>
      </c>
      <c r="H32" s="190" t="s">
        <v>205</v>
      </c>
    </row>
    <row r="33" spans="1:8" s="165" customFormat="1" ht="75" x14ac:dyDescent="0.25">
      <c r="A33" s="191" t="s">
        <v>232</v>
      </c>
      <c r="B33" s="186" t="s">
        <v>107</v>
      </c>
      <c r="C33" s="187" t="s">
        <v>90</v>
      </c>
      <c r="D33" s="188" t="s">
        <v>25</v>
      </c>
      <c r="E33" s="188" t="s">
        <v>21</v>
      </c>
      <c r="F33" s="189" t="s">
        <v>112</v>
      </c>
      <c r="G33" s="189" t="s">
        <v>233</v>
      </c>
      <c r="H33" s="190" t="s">
        <v>234</v>
      </c>
    </row>
    <row r="34" spans="1:8" s="165" customFormat="1" ht="75" x14ac:dyDescent="0.25">
      <c r="A34" s="191" t="s">
        <v>308</v>
      </c>
      <c r="B34" s="186" t="s">
        <v>309</v>
      </c>
      <c r="C34" s="187" t="s">
        <v>90</v>
      </c>
      <c r="D34" s="188" t="s">
        <v>9</v>
      </c>
      <c r="E34" s="188" t="s">
        <v>21</v>
      </c>
      <c r="F34" s="189" t="s">
        <v>112</v>
      </c>
      <c r="G34" s="189" t="s">
        <v>310</v>
      </c>
      <c r="H34" s="190" t="s">
        <v>311</v>
      </c>
    </row>
    <row r="35" spans="1:8" s="165" customFormat="1" ht="75.75" thickBot="1" x14ac:dyDescent="0.3">
      <c r="A35" s="226" t="s">
        <v>285</v>
      </c>
      <c r="B35" s="227" t="s">
        <v>316</v>
      </c>
      <c r="C35" s="228" t="s">
        <v>90</v>
      </c>
      <c r="D35" s="229" t="s">
        <v>313</v>
      </c>
      <c r="E35" s="229" t="s">
        <v>21</v>
      </c>
      <c r="F35" s="230" t="s">
        <v>112</v>
      </c>
      <c r="G35" s="230" t="s">
        <v>317</v>
      </c>
      <c r="H35" s="231" t="s">
        <v>515</v>
      </c>
    </row>
    <row r="36" spans="1:8" s="165" customFormat="1" ht="60" x14ac:dyDescent="0.25">
      <c r="A36" s="232" t="s">
        <v>56</v>
      </c>
      <c r="B36" s="233" t="s">
        <v>55</v>
      </c>
      <c r="C36" s="234" t="s">
        <v>91</v>
      </c>
      <c r="D36" s="235" t="s">
        <v>16</v>
      </c>
      <c r="E36" s="235" t="s">
        <v>4</v>
      </c>
      <c r="F36" s="236" t="s">
        <v>112</v>
      </c>
      <c r="G36" s="236" t="s">
        <v>433</v>
      </c>
      <c r="H36" s="237" t="s">
        <v>434</v>
      </c>
    </row>
    <row r="37" spans="1:8" s="165" customFormat="1" ht="60" x14ac:dyDescent="0.25">
      <c r="A37" s="238" t="s">
        <v>379</v>
      </c>
      <c r="B37" s="145" t="s">
        <v>19</v>
      </c>
      <c r="C37" s="209" t="s">
        <v>91</v>
      </c>
      <c r="D37" s="146" t="s">
        <v>41</v>
      </c>
      <c r="E37" s="146" t="s">
        <v>4</v>
      </c>
      <c r="F37" s="147" t="s">
        <v>112</v>
      </c>
      <c r="G37" s="147" t="s">
        <v>380</v>
      </c>
      <c r="H37" s="239" t="s">
        <v>381</v>
      </c>
    </row>
    <row r="38" spans="1:8" s="165" customFormat="1" ht="60" x14ac:dyDescent="0.25">
      <c r="A38" s="240" t="s">
        <v>43</v>
      </c>
      <c r="B38" s="211" t="s">
        <v>23</v>
      </c>
      <c r="C38" s="209" t="s">
        <v>91</v>
      </c>
      <c r="D38" s="210" t="s">
        <v>41</v>
      </c>
      <c r="E38" s="210" t="s">
        <v>4</v>
      </c>
      <c r="F38" s="212" t="s">
        <v>112</v>
      </c>
      <c r="G38" s="147" t="s">
        <v>374</v>
      </c>
      <c r="H38" s="239" t="s">
        <v>375</v>
      </c>
    </row>
    <row r="39" spans="1:8" s="165" customFormat="1" ht="60" x14ac:dyDescent="0.25">
      <c r="A39" s="240" t="s">
        <v>399</v>
      </c>
      <c r="B39" s="211" t="s">
        <v>261</v>
      </c>
      <c r="C39" s="209" t="s">
        <v>91</v>
      </c>
      <c r="D39" s="210" t="s">
        <v>42</v>
      </c>
      <c r="E39" s="210" t="s">
        <v>4</v>
      </c>
      <c r="F39" s="212" t="s">
        <v>112</v>
      </c>
      <c r="G39" s="147" t="s">
        <v>400</v>
      </c>
      <c r="H39" s="239" t="s">
        <v>401</v>
      </c>
    </row>
    <row r="40" spans="1:8" s="165" customFormat="1" ht="120" x14ac:dyDescent="0.25">
      <c r="A40" s="240" t="s">
        <v>410</v>
      </c>
      <c r="B40" s="211" t="s">
        <v>236</v>
      </c>
      <c r="C40" s="209" t="s">
        <v>91</v>
      </c>
      <c r="D40" s="210" t="s">
        <v>407</v>
      </c>
      <c r="E40" s="210" t="s">
        <v>4</v>
      </c>
      <c r="F40" s="212" t="s">
        <v>112</v>
      </c>
      <c r="G40" s="147" t="s">
        <v>411</v>
      </c>
      <c r="H40" s="239" t="s">
        <v>412</v>
      </c>
    </row>
    <row r="41" spans="1:8" s="165" customFormat="1" ht="90" x14ac:dyDescent="0.25">
      <c r="A41" s="240" t="s">
        <v>443</v>
      </c>
      <c r="B41" s="211" t="s">
        <v>444</v>
      </c>
      <c r="C41" s="209" t="s">
        <v>91</v>
      </c>
      <c r="D41" s="210" t="s">
        <v>52</v>
      </c>
      <c r="E41" s="210" t="s">
        <v>4</v>
      </c>
      <c r="F41" s="212" t="s">
        <v>112</v>
      </c>
      <c r="G41" s="147" t="s">
        <v>445</v>
      </c>
      <c r="H41" s="241" t="s">
        <v>446</v>
      </c>
    </row>
    <row r="42" spans="1:8" s="165" customFormat="1" ht="60" x14ac:dyDescent="0.25">
      <c r="A42" s="240" t="s">
        <v>382</v>
      </c>
      <c r="B42" s="211" t="s">
        <v>19</v>
      </c>
      <c r="C42" s="209" t="s">
        <v>91</v>
      </c>
      <c r="D42" s="210" t="s">
        <v>41</v>
      </c>
      <c r="E42" s="210" t="s">
        <v>4</v>
      </c>
      <c r="F42" s="212" t="s">
        <v>112</v>
      </c>
      <c r="G42" s="147" t="s">
        <v>383</v>
      </c>
      <c r="H42" s="239" t="s">
        <v>384</v>
      </c>
    </row>
    <row r="43" spans="1:8" s="165" customFormat="1" ht="90" x14ac:dyDescent="0.25">
      <c r="A43" s="240" t="s">
        <v>51</v>
      </c>
      <c r="B43" s="211" t="s">
        <v>19</v>
      </c>
      <c r="C43" s="209" t="s">
        <v>91</v>
      </c>
      <c r="D43" s="210" t="s">
        <v>52</v>
      </c>
      <c r="E43" s="210" t="s">
        <v>4</v>
      </c>
      <c r="F43" s="212" t="s">
        <v>112</v>
      </c>
      <c r="G43" s="147" t="s">
        <v>441</v>
      </c>
      <c r="H43" s="239" t="s">
        <v>442</v>
      </c>
    </row>
    <row r="44" spans="1:8" s="165" customFormat="1" ht="60" x14ac:dyDescent="0.25">
      <c r="A44" s="240" t="s">
        <v>385</v>
      </c>
      <c r="B44" s="211" t="s">
        <v>386</v>
      </c>
      <c r="C44" s="209" t="s">
        <v>91</v>
      </c>
      <c r="D44" s="210" t="s">
        <v>41</v>
      </c>
      <c r="E44" s="210" t="s">
        <v>4</v>
      </c>
      <c r="F44" s="212" t="s">
        <v>112</v>
      </c>
      <c r="G44" s="147" t="s">
        <v>387</v>
      </c>
      <c r="H44" s="239" t="s">
        <v>388</v>
      </c>
    </row>
    <row r="45" spans="1:8" s="165" customFormat="1" ht="60" x14ac:dyDescent="0.25">
      <c r="A45" s="240" t="s">
        <v>429</v>
      </c>
      <c r="B45" s="211" t="s">
        <v>430</v>
      </c>
      <c r="C45" s="209" t="s">
        <v>91</v>
      </c>
      <c r="D45" s="210" t="s">
        <v>16</v>
      </c>
      <c r="E45" s="210" t="s">
        <v>4</v>
      </c>
      <c r="F45" s="212" t="s">
        <v>112</v>
      </c>
      <c r="G45" s="147" t="s">
        <v>431</v>
      </c>
      <c r="H45" s="239" t="s">
        <v>432</v>
      </c>
    </row>
    <row r="46" spans="1:8" s="165" customFormat="1" ht="120" x14ac:dyDescent="0.25">
      <c r="A46" s="240" t="s">
        <v>405</v>
      </c>
      <c r="B46" s="211" t="s">
        <v>406</v>
      </c>
      <c r="C46" s="209" t="s">
        <v>91</v>
      </c>
      <c r="D46" s="210" t="s">
        <v>407</v>
      </c>
      <c r="E46" s="210" t="s">
        <v>4</v>
      </c>
      <c r="F46" s="212" t="s">
        <v>112</v>
      </c>
      <c r="G46" s="147" t="s">
        <v>408</v>
      </c>
      <c r="H46" s="239" t="s">
        <v>409</v>
      </c>
    </row>
    <row r="47" spans="1:8" s="165" customFormat="1" ht="60.75" thickBot="1" x14ac:dyDescent="0.3">
      <c r="A47" s="180" t="s">
        <v>371</v>
      </c>
      <c r="B47" s="181" t="s">
        <v>282</v>
      </c>
      <c r="C47" s="178" t="s">
        <v>91</v>
      </c>
      <c r="D47" s="182" t="s">
        <v>41</v>
      </c>
      <c r="E47" s="182" t="s">
        <v>4</v>
      </c>
      <c r="F47" s="183" t="s">
        <v>112</v>
      </c>
      <c r="G47" s="179" t="s">
        <v>372</v>
      </c>
      <c r="H47" s="184" t="s">
        <v>373</v>
      </c>
    </row>
    <row r="48" spans="1:8" s="165" customFormat="1" ht="90" x14ac:dyDescent="0.25">
      <c r="A48" s="242" t="s">
        <v>479</v>
      </c>
      <c r="B48" s="243" t="s">
        <v>19</v>
      </c>
      <c r="C48" s="244" t="s">
        <v>92</v>
      </c>
      <c r="D48" s="245" t="s">
        <v>20</v>
      </c>
      <c r="E48" s="245" t="s">
        <v>4</v>
      </c>
      <c r="F48" s="246" t="s">
        <v>112</v>
      </c>
      <c r="G48" s="246" t="s">
        <v>480</v>
      </c>
      <c r="H48" s="247" t="s">
        <v>481</v>
      </c>
    </row>
    <row r="49" spans="1:8" s="165" customFormat="1" ht="90" x14ac:dyDescent="0.25">
      <c r="A49" s="248" t="s">
        <v>487</v>
      </c>
      <c r="B49" s="213" t="s">
        <v>488</v>
      </c>
      <c r="C49" s="214" t="s">
        <v>92</v>
      </c>
      <c r="D49" s="215" t="s">
        <v>20</v>
      </c>
      <c r="E49" s="215" t="s">
        <v>4</v>
      </c>
      <c r="F49" s="216" t="s">
        <v>112</v>
      </c>
      <c r="G49" s="216" t="s">
        <v>489</v>
      </c>
      <c r="H49" s="249" t="s">
        <v>490</v>
      </c>
    </row>
    <row r="50" spans="1:8" s="165" customFormat="1" ht="75" x14ac:dyDescent="0.25">
      <c r="A50" s="248" t="s">
        <v>502</v>
      </c>
      <c r="B50" s="213" t="s">
        <v>316</v>
      </c>
      <c r="C50" s="214" t="s">
        <v>92</v>
      </c>
      <c r="D50" s="215" t="s">
        <v>3</v>
      </c>
      <c r="E50" s="215" t="s">
        <v>4</v>
      </c>
      <c r="F50" s="216" t="s">
        <v>112</v>
      </c>
      <c r="G50" s="216" t="s">
        <v>503</v>
      </c>
      <c r="H50" s="249" t="s">
        <v>504</v>
      </c>
    </row>
    <row r="51" spans="1:8" s="165" customFormat="1" ht="75" x14ac:dyDescent="0.25">
      <c r="A51" s="191" t="s">
        <v>451</v>
      </c>
      <c r="B51" s="186" t="s">
        <v>183</v>
      </c>
      <c r="C51" s="187" t="s">
        <v>92</v>
      </c>
      <c r="D51" s="188" t="s">
        <v>13</v>
      </c>
      <c r="E51" s="188" t="s">
        <v>21</v>
      </c>
      <c r="F51" s="189" t="s">
        <v>112</v>
      </c>
      <c r="G51" s="189" t="s">
        <v>452</v>
      </c>
      <c r="H51" s="190" t="s">
        <v>453</v>
      </c>
    </row>
    <row r="52" spans="1:8" s="165" customFormat="1" ht="90.75" thickBot="1" x14ac:dyDescent="0.3">
      <c r="A52" s="226" t="s">
        <v>495</v>
      </c>
      <c r="B52" s="227" t="s">
        <v>29</v>
      </c>
      <c r="C52" s="228" t="s">
        <v>92</v>
      </c>
      <c r="D52" s="229" t="s">
        <v>20</v>
      </c>
      <c r="E52" s="229" t="s">
        <v>21</v>
      </c>
      <c r="F52" s="230" t="s">
        <v>112</v>
      </c>
      <c r="G52" s="230" t="s">
        <v>496</v>
      </c>
      <c r="H52" s="231" t="s">
        <v>497</v>
      </c>
    </row>
    <row r="53" spans="1:8" s="165" customFormat="1" ht="63" customHeight="1" thickBot="1" x14ac:dyDescent="0.3"/>
    <row r="54" spans="1:8" s="165" customFormat="1" ht="39.75" customHeight="1" thickBot="1" x14ac:dyDescent="0.3">
      <c r="A54" s="250" t="s">
        <v>102</v>
      </c>
      <c r="B54" s="251"/>
      <c r="C54" s="251"/>
      <c r="D54" s="251"/>
      <c r="E54" s="251"/>
      <c r="F54" s="251"/>
      <c r="G54" s="251"/>
      <c r="H54" s="252"/>
    </row>
    <row r="55" spans="1:8" ht="27" customHeight="1" thickBot="1" x14ac:dyDescent="0.3">
      <c r="A55" s="102" t="s">
        <v>1</v>
      </c>
      <c r="B55" s="103" t="s">
        <v>0</v>
      </c>
      <c r="C55" s="103" t="s">
        <v>89</v>
      </c>
      <c r="D55" s="104" t="s">
        <v>85</v>
      </c>
      <c r="E55" s="104" t="s">
        <v>2</v>
      </c>
      <c r="F55" s="104" t="s">
        <v>86</v>
      </c>
      <c r="G55" s="103" t="s">
        <v>87</v>
      </c>
      <c r="H55" s="105" t="s">
        <v>88</v>
      </c>
    </row>
    <row r="56" spans="1:8" ht="75" x14ac:dyDescent="0.25">
      <c r="A56" s="106" t="s">
        <v>110</v>
      </c>
      <c r="B56" s="107" t="s">
        <v>38</v>
      </c>
      <c r="C56" s="108" t="s">
        <v>90</v>
      </c>
      <c r="D56" s="109" t="s">
        <v>111</v>
      </c>
      <c r="E56" s="109" t="s">
        <v>4</v>
      </c>
      <c r="F56" s="110" t="s">
        <v>112</v>
      </c>
      <c r="G56" s="108" t="s">
        <v>113</v>
      </c>
      <c r="H56" s="111" t="s">
        <v>114</v>
      </c>
    </row>
    <row r="57" spans="1:8" ht="75" x14ac:dyDescent="0.25">
      <c r="A57" s="112" t="s">
        <v>115</v>
      </c>
      <c r="B57" s="113" t="s">
        <v>116</v>
      </c>
      <c r="C57" s="114" t="s">
        <v>90</v>
      </c>
      <c r="D57" s="115" t="s">
        <v>111</v>
      </c>
      <c r="E57" s="115" t="s">
        <v>4</v>
      </c>
      <c r="F57" s="116" t="s">
        <v>112</v>
      </c>
      <c r="G57" s="114" t="s">
        <v>117</v>
      </c>
      <c r="H57" s="117" t="s">
        <v>118</v>
      </c>
    </row>
    <row r="58" spans="1:8" ht="75" x14ac:dyDescent="0.25">
      <c r="A58" s="112" t="s">
        <v>119</v>
      </c>
      <c r="B58" s="113" t="s">
        <v>120</v>
      </c>
      <c r="C58" s="114" t="s">
        <v>90</v>
      </c>
      <c r="D58" s="115" t="s">
        <v>111</v>
      </c>
      <c r="E58" s="115" t="s">
        <v>4</v>
      </c>
      <c r="F58" s="116" t="s">
        <v>112</v>
      </c>
      <c r="G58" s="114" t="s">
        <v>121</v>
      </c>
      <c r="H58" s="117" t="s">
        <v>122</v>
      </c>
    </row>
    <row r="59" spans="1:8" ht="75" x14ac:dyDescent="0.25">
      <c r="A59" s="112" t="s">
        <v>123</v>
      </c>
      <c r="B59" s="113" t="s">
        <v>124</v>
      </c>
      <c r="C59" s="114" t="s">
        <v>90</v>
      </c>
      <c r="D59" s="115" t="s">
        <v>111</v>
      </c>
      <c r="E59" s="115" t="s">
        <v>4</v>
      </c>
      <c r="F59" s="116" t="s">
        <v>112</v>
      </c>
      <c r="G59" s="118" t="s">
        <v>125</v>
      </c>
      <c r="H59" s="117" t="s">
        <v>126</v>
      </c>
    </row>
    <row r="60" spans="1:8" ht="75" x14ac:dyDescent="0.25">
      <c r="A60" s="112" t="s">
        <v>127</v>
      </c>
      <c r="B60" s="113" t="s">
        <v>39</v>
      </c>
      <c r="C60" s="114" t="s">
        <v>90</v>
      </c>
      <c r="D60" s="115" t="s">
        <v>111</v>
      </c>
      <c r="E60" s="115" t="s">
        <v>4</v>
      </c>
      <c r="F60" s="116" t="s">
        <v>112</v>
      </c>
      <c r="G60" s="114" t="s">
        <v>128</v>
      </c>
      <c r="H60" s="117" t="s">
        <v>129</v>
      </c>
    </row>
    <row r="61" spans="1:8" ht="75" x14ac:dyDescent="0.25">
      <c r="A61" s="112" t="s">
        <v>130</v>
      </c>
      <c r="B61" s="113" t="s">
        <v>131</v>
      </c>
      <c r="C61" s="114" t="s">
        <v>90</v>
      </c>
      <c r="D61" s="115" t="s">
        <v>111</v>
      </c>
      <c r="E61" s="115" t="s">
        <v>4</v>
      </c>
      <c r="F61" s="116" t="s">
        <v>112</v>
      </c>
      <c r="G61" s="114" t="s">
        <v>132</v>
      </c>
      <c r="H61" s="117" t="s">
        <v>133</v>
      </c>
    </row>
    <row r="62" spans="1:8" ht="60" x14ac:dyDescent="0.25">
      <c r="A62" s="112" t="s">
        <v>134</v>
      </c>
      <c r="B62" s="113" t="s">
        <v>6</v>
      </c>
      <c r="C62" s="114" t="s">
        <v>90</v>
      </c>
      <c r="D62" s="115" t="s">
        <v>135</v>
      </c>
      <c r="E62" s="115" t="s">
        <v>4</v>
      </c>
      <c r="F62" s="116" t="s">
        <v>112</v>
      </c>
      <c r="G62" s="114" t="s">
        <v>136</v>
      </c>
      <c r="H62" s="117" t="s">
        <v>137</v>
      </c>
    </row>
    <row r="63" spans="1:8" ht="60" x14ac:dyDescent="0.25">
      <c r="A63" s="112" t="s">
        <v>138</v>
      </c>
      <c r="B63" s="113" t="s">
        <v>139</v>
      </c>
      <c r="C63" s="114" t="s">
        <v>90</v>
      </c>
      <c r="D63" s="115" t="s">
        <v>135</v>
      </c>
      <c r="E63" s="115" t="s">
        <v>4</v>
      </c>
      <c r="F63" s="116" t="s">
        <v>112</v>
      </c>
      <c r="G63" s="114" t="s">
        <v>140</v>
      </c>
      <c r="H63" s="117" t="s">
        <v>141</v>
      </c>
    </row>
    <row r="64" spans="1:8" ht="60" x14ac:dyDescent="0.25">
      <c r="A64" s="112" t="s">
        <v>142</v>
      </c>
      <c r="B64" s="113" t="s">
        <v>143</v>
      </c>
      <c r="C64" s="114" t="s">
        <v>90</v>
      </c>
      <c r="D64" s="115" t="s">
        <v>135</v>
      </c>
      <c r="E64" s="115" t="s">
        <v>4</v>
      </c>
      <c r="F64" s="116" t="s">
        <v>112</v>
      </c>
      <c r="G64" s="114" t="s">
        <v>144</v>
      </c>
      <c r="H64" s="117" t="s">
        <v>145</v>
      </c>
    </row>
    <row r="65" spans="1:8" ht="60" x14ac:dyDescent="0.25">
      <c r="A65" s="112" t="s">
        <v>146</v>
      </c>
      <c r="B65" s="113" t="s">
        <v>116</v>
      </c>
      <c r="C65" s="114" t="s">
        <v>90</v>
      </c>
      <c r="D65" s="115" t="s">
        <v>135</v>
      </c>
      <c r="E65" s="115" t="s">
        <v>4</v>
      </c>
      <c r="F65" s="116" t="s">
        <v>112</v>
      </c>
      <c r="G65" s="114" t="s">
        <v>147</v>
      </c>
      <c r="H65" s="117" t="s">
        <v>148</v>
      </c>
    </row>
    <row r="66" spans="1:8" ht="60" x14ac:dyDescent="0.25">
      <c r="A66" s="112" t="s">
        <v>149</v>
      </c>
      <c r="B66" s="113" t="s">
        <v>150</v>
      </c>
      <c r="C66" s="114" t="s">
        <v>90</v>
      </c>
      <c r="D66" s="115" t="s">
        <v>135</v>
      </c>
      <c r="E66" s="115" t="s">
        <v>4</v>
      </c>
      <c r="F66" s="116" t="s">
        <v>112</v>
      </c>
      <c r="G66" s="114" t="s">
        <v>151</v>
      </c>
      <c r="H66" s="117" t="s">
        <v>152</v>
      </c>
    </row>
    <row r="67" spans="1:8" ht="75" x14ac:dyDescent="0.25">
      <c r="A67" s="119" t="s">
        <v>153</v>
      </c>
      <c r="B67" s="120" t="s">
        <v>14</v>
      </c>
      <c r="C67" s="121" t="s">
        <v>90</v>
      </c>
      <c r="D67" s="122" t="s">
        <v>135</v>
      </c>
      <c r="E67" s="122" t="s">
        <v>21</v>
      </c>
      <c r="F67" s="123" t="s">
        <v>112</v>
      </c>
      <c r="G67" s="124" t="s">
        <v>154</v>
      </c>
      <c r="H67" s="125" t="s">
        <v>155</v>
      </c>
    </row>
    <row r="68" spans="1:8" ht="75" x14ac:dyDescent="0.25">
      <c r="A68" s="126" t="s">
        <v>156</v>
      </c>
      <c r="B68" s="120" t="s">
        <v>19</v>
      </c>
      <c r="C68" s="121" t="s">
        <v>90</v>
      </c>
      <c r="D68" s="122" t="s">
        <v>135</v>
      </c>
      <c r="E68" s="122" t="s">
        <v>21</v>
      </c>
      <c r="F68" s="123" t="s">
        <v>112</v>
      </c>
      <c r="G68" s="200" t="s">
        <v>157</v>
      </c>
      <c r="H68" s="125" t="s">
        <v>158</v>
      </c>
    </row>
    <row r="69" spans="1:8" ht="75" x14ac:dyDescent="0.25">
      <c r="A69" s="112" t="s">
        <v>159</v>
      </c>
      <c r="B69" s="113" t="s">
        <v>116</v>
      </c>
      <c r="C69" s="114" t="s">
        <v>90</v>
      </c>
      <c r="D69" s="115" t="s">
        <v>160</v>
      </c>
      <c r="E69" s="115" t="s">
        <v>4</v>
      </c>
      <c r="F69" s="116" t="s">
        <v>112</v>
      </c>
      <c r="G69" s="114" t="s">
        <v>161</v>
      </c>
      <c r="H69" s="117" t="s">
        <v>162</v>
      </c>
    </row>
    <row r="70" spans="1:8" ht="75" x14ac:dyDescent="0.25">
      <c r="A70" s="112" t="s">
        <v>163</v>
      </c>
      <c r="B70" s="113" t="s">
        <v>164</v>
      </c>
      <c r="C70" s="114" t="s">
        <v>90</v>
      </c>
      <c r="D70" s="115" t="s">
        <v>160</v>
      </c>
      <c r="E70" s="115" t="s">
        <v>4</v>
      </c>
      <c r="F70" s="116" t="s">
        <v>112</v>
      </c>
      <c r="G70" s="114" t="s">
        <v>165</v>
      </c>
      <c r="H70" s="117" t="s">
        <v>166</v>
      </c>
    </row>
    <row r="71" spans="1:8" ht="75" x14ac:dyDescent="0.25">
      <c r="A71" s="112" t="s">
        <v>167</v>
      </c>
      <c r="B71" s="113" t="s">
        <v>168</v>
      </c>
      <c r="C71" s="114" t="s">
        <v>90</v>
      </c>
      <c r="D71" s="115" t="s">
        <v>160</v>
      </c>
      <c r="E71" s="115" t="s">
        <v>4</v>
      </c>
      <c r="F71" s="116" t="s">
        <v>112</v>
      </c>
      <c r="G71" s="114" t="s">
        <v>169</v>
      </c>
      <c r="H71" s="117" t="s">
        <v>170</v>
      </c>
    </row>
    <row r="72" spans="1:8" ht="75" x14ac:dyDescent="0.25">
      <c r="A72" s="112" t="s">
        <v>171</v>
      </c>
      <c r="B72" s="113" t="s">
        <v>172</v>
      </c>
      <c r="C72" s="114" t="s">
        <v>90</v>
      </c>
      <c r="D72" s="115" t="s">
        <v>160</v>
      </c>
      <c r="E72" s="115" t="s">
        <v>4</v>
      </c>
      <c r="F72" s="116" t="s">
        <v>112</v>
      </c>
      <c r="G72" s="114" t="s">
        <v>173</v>
      </c>
      <c r="H72" s="117" t="s">
        <v>174</v>
      </c>
    </row>
    <row r="73" spans="1:8" ht="75" x14ac:dyDescent="0.25">
      <c r="A73" s="112" t="s">
        <v>175</v>
      </c>
      <c r="B73" s="113" t="s">
        <v>176</v>
      </c>
      <c r="C73" s="114" t="s">
        <v>90</v>
      </c>
      <c r="D73" s="115" t="s">
        <v>160</v>
      </c>
      <c r="E73" s="115" t="s">
        <v>4</v>
      </c>
      <c r="F73" s="116" t="s">
        <v>112</v>
      </c>
      <c r="G73" s="114" t="s">
        <v>177</v>
      </c>
      <c r="H73" s="117" t="s">
        <v>178</v>
      </c>
    </row>
    <row r="74" spans="1:8" ht="75" x14ac:dyDescent="0.25">
      <c r="A74" s="112" t="s">
        <v>179</v>
      </c>
      <c r="B74" s="113" t="s">
        <v>70</v>
      </c>
      <c r="C74" s="114" t="s">
        <v>90</v>
      </c>
      <c r="D74" s="115" t="s">
        <v>160</v>
      </c>
      <c r="E74" s="115" t="s">
        <v>4</v>
      </c>
      <c r="F74" s="116" t="s">
        <v>112</v>
      </c>
      <c r="G74" s="114" t="s">
        <v>180</v>
      </c>
      <c r="H74" s="117" t="s">
        <v>181</v>
      </c>
    </row>
    <row r="75" spans="1:8" ht="75" x14ac:dyDescent="0.25">
      <c r="A75" s="127" t="s">
        <v>182</v>
      </c>
      <c r="B75" s="128" t="s">
        <v>183</v>
      </c>
      <c r="C75" s="114" t="s">
        <v>90</v>
      </c>
      <c r="D75" s="129" t="s">
        <v>160</v>
      </c>
      <c r="E75" s="129" t="s">
        <v>4</v>
      </c>
      <c r="F75" s="114" t="s">
        <v>112</v>
      </c>
      <c r="G75" s="114" t="s">
        <v>184</v>
      </c>
      <c r="H75" s="130" t="s">
        <v>185</v>
      </c>
    </row>
    <row r="76" spans="1:8" ht="75" x14ac:dyDescent="0.25">
      <c r="A76" s="119" t="s">
        <v>186</v>
      </c>
      <c r="B76" s="120" t="s">
        <v>187</v>
      </c>
      <c r="C76" s="121" t="s">
        <v>90</v>
      </c>
      <c r="D76" s="122" t="s">
        <v>160</v>
      </c>
      <c r="E76" s="122" t="s">
        <v>21</v>
      </c>
      <c r="F76" s="123" t="s">
        <v>112</v>
      </c>
      <c r="G76" s="200" t="s">
        <v>188</v>
      </c>
      <c r="H76" s="125" t="s">
        <v>189</v>
      </c>
    </row>
    <row r="77" spans="1:8" ht="75" x14ac:dyDescent="0.25">
      <c r="A77" s="112" t="s">
        <v>190</v>
      </c>
      <c r="B77" s="113" t="s">
        <v>191</v>
      </c>
      <c r="C77" s="114" t="s">
        <v>90</v>
      </c>
      <c r="D77" s="115" t="s">
        <v>160</v>
      </c>
      <c r="E77" s="115" t="s">
        <v>4</v>
      </c>
      <c r="F77" s="116" t="s">
        <v>112</v>
      </c>
      <c r="G77" s="114" t="s">
        <v>192</v>
      </c>
      <c r="H77" s="117" t="s">
        <v>193</v>
      </c>
    </row>
    <row r="78" spans="1:8" ht="60" x14ac:dyDescent="0.25">
      <c r="A78" s="112" t="s">
        <v>194</v>
      </c>
      <c r="B78" s="113" t="s">
        <v>195</v>
      </c>
      <c r="C78" s="114" t="s">
        <v>90</v>
      </c>
      <c r="D78" s="115" t="s">
        <v>196</v>
      </c>
      <c r="E78" s="115" t="s">
        <v>4</v>
      </c>
      <c r="F78" s="116" t="s">
        <v>112</v>
      </c>
      <c r="G78" s="114" t="s">
        <v>197</v>
      </c>
      <c r="H78" s="117" t="s">
        <v>198</v>
      </c>
    </row>
    <row r="79" spans="1:8" ht="60" x14ac:dyDescent="0.25">
      <c r="A79" s="112" t="s">
        <v>199</v>
      </c>
      <c r="B79" s="113" t="s">
        <v>200</v>
      </c>
      <c r="C79" s="114" t="s">
        <v>90</v>
      </c>
      <c r="D79" s="115" t="s">
        <v>196</v>
      </c>
      <c r="E79" s="115" t="s">
        <v>4</v>
      </c>
      <c r="F79" s="116" t="s">
        <v>112</v>
      </c>
      <c r="G79" s="116" t="s">
        <v>201</v>
      </c>
      <c r="H79" s="117" t="s">
        <v>202</v>
      </c>
    </row>
    <row r="80" spans="1:8" ht="75" x14ac:dyDescent="0.25">
      <c r="A80" s="119" t="s">
        <v>199</v>
      </c>
      <c r="B80" s="120" t="s">
        <v>203</v>
      </c>
      <c r="C80" s="121" t="s">
        <v>90</v>
      </c>
      <c r="D80" s="122" t="s">
        <v>196</v>
      </c>
      <c r="E80" s="122" t="s">
        <v>21</v>
      </c>
      <c r="F80" s="123" t="s">
        <v>112</v>
      </c>
      <c r="G80" s="200" t="s">
        <v>204</v>
      </c>
      <c r="H80" s="125" t="s">
        <v>205</v>
      </c>
    </row>
    <row r="81" spans="1:8" ht="60" x14ac:dyDescent="0.25">
      <c r="A81" s="112" t="s">
        <v>206</v>
      </c>
      <c r="B81" s="113" t="s">
        <v>207</v>
      </c>
      <c r="C81" s="114" t="s">
        <v>90</v>
      </c>
      <c r="D81" s="115" t="s">
        <v>196</v>
      </c>
      <c r="E81" s="115" t="s">
        <v>4</v>
      </c>
      <c r="F81" s="116" t="s">
        <v>112</v>
      </c>
      <c r="G81" s="118" t="s">
        <v>208</v>
      </c>
      <c r="H81" s="117" t="s">
        <v>209</v>
      </c>
    </row>
    <row r="82" spans="1:8" ht="60" x14ac:dyDescent="0.25">
      <c r="A82" s="112" t="s">
        <v>210</v>
      </c>
      <c r="B82" s="113" t="s">
        <v>172</v>
      </c>
      <c r="C82" s="114" t="s">
        <v>90</v>
      </c>
      <c r="D82" s="115" t="s">
        <v>196</v>
      </c>
      <c r="E82" s="115" t="s">
        <v>4</v>
      </c>
      <c r="F82" s="116" t="s">
        <v>112</v>
      </c>
      <c r="G82" s="114" t="s">
        <v>211</v>
      </c>
      <c r="H82" s="117" t="s">
        <v>212</v>
      </c>
    </row>
    <row r="83" spans="1:8" ht="60" x14ac:dyDescent="0.25">
      <c r="A83" s="112" t="s">
        <v>213</v>
      </c>
      <c r="B83" s="113" t="s">
        <v>50</v>
      </c>
      <c r="C83" s="114" t="s">
        <v>90</v>
      </c>
      <c r="D83" s="115" t="s">
        <v>196</v>
      </c>
      <c r="E83" s="115" t="s">
        <v>4</v>
      </c>
      <c r="F83" s="116" t="s">
        <v>112</v>
      </c>
      <c r="G83" s="114" t="s">
        <v>214</v>
      </c>
      <c r="H83" s="117" t="s">
        <v>215</v>
      </c>
    </row>
    <row r="84" spans="1:8" ht="60" x14ac:dyDescent="0.25">
      <c r="A84" s="112" t="s">
        <v>216</v>
      </c>
      <c r="B84" s="113" t="s">
        <v>217</v>
      </c>
      <c r="C84" s="114" t="s">
        <v>90</v>
      </c>
      <c r="D84" s="115" t="s">
        <v>196</v>
      </c>
      <c r="E84" s="115" t="s">
        <v>4</v>
      </c>
      <c r="F84" s="116" t="s">
        <v>112</v>
      </c>
      <c r="G84" s="114" t="s">
        <v>218</v>
      </c>
      <c r="H84" s="117" t="s">
        <v>219</v>
      </c>
    </row>
    <row r="85" spans="1:8" ht="60" x14ac:dyDescent="0.25">
      <c r="A85" s="112" t="s">
        <v>220</v>
      </c>
      <c r="B85" s="113" t="s">
        <v>108</v>
      </c>
      <c r="C85" s="114" t="s">
        <v>90</v>
      </c>
      <c r="D85" s="115" t="s">
        <v>196</v>
      </c>
      <c r="E85" s="115" t="s">
        <v>4</v>
      </c>
      <c r="F85" s="116" t="s">
        <v>112</v>
      </c>
      <c r="G85" s="114" t="s">
        <v>221</v>
      </c>
      <c r="H85" s="117" t="s">
        <v>222</v>
      </c>
    </row>
    <row r="86" spans="1:8" ht="60" x14ac:dyDescent="0.25">
      <c r="A86" s="112" t="s">
        <v>228</v>
      </c>
      <c r="B86" s="113" t="s">
        <v>229</v>
      </c>
      <c r="C86" s="114" t="s">
        <v>90</v>
      </c>
      <c r="D86" s="115" t="s">
        <v>196</v>
      </c>
      <c r="E86" s="115" t="s">
        <v>4</v>
      </c>
      <c r="F86" s="116" t="s">
        <v>112</v>
      </c>
      <c r="G86" s="114" t="s">
        <v>230</v>
      </c>
      <c r="H86" s="117" t="s">
        <v>231</v>
      </c>
    </row>
    <row r="87" spans="1:8" ht="75" x14ac:dyDescent="0.25">
      <c r="A87" s="119" t="s">
        <v>232</v>
      </c>
      <c r="B87" s="120" t="s">
        <v>107</v>
      </c>
      <c r="C87" s="121" t="s">
        <v>90</v>
      </c>
      <c r="D87" s="122" t="s">
        <v>25</v>
      </c>
      <c r="E87" s="122" t="s">
        <v>21</v>
      </c>
      <c r="F87" s="123" t="s">
        <v>112</v>
      </c>
      <c r="G87" s="200" t="s">
        <v>233</v>
      </c>
      <c r="H87" s="125" t="s">
        <v>234</v>
      </c>
    </row>
    <row r="88" spans="1:8" ht="75" x14ac:dyDescent="0.25">
      <c r="A88" s="112" t="s">
        <v>235</v>
      </c>
      <c r="B88" s="113" t="s">
        <v>236</v>
      </c>
      <c r="C88" s="114" t="s">
        <v>90</v>
      </c>
      <c r="D88" s="115" t="s">
        <v>237</v>
      </c>
      <c r="E88" s="115" t="s">
        <v>4</v>
      </c>
      <c r="F88" s="116" t="s">
        <v>112</v>
      </c>
      <c r="G88" s="177" t="s">
        <v>514</v>
      </c>
      <c r="H88" s="117" t="s">
        <v>238</v>
      </c>
    </row>
    <row r="89" spans="1:8" ht="75" x14ac:dyDescent="0.25">
      <c r="A89" s="112" t="s">
        <v>244</v>
      </c>
      <c r="B89" s="113" t="s">
        <v>116</v>
      </c>
      <c r="C89" s="114" t="s">
        <v>90</v>
      </c>
      <c r="D89" s="115" t="s">
        <v>237</v>
      </c>
      <c r="E89" s="115" t="s">
        <v>4</v>
      </c>
      <c r="F89" s="116" t="s">
        <v>112</v>
      </c>
      <c r="G89" s="114" t="s">
        <v>245</v>
      </c>
      <c r="H89" s="117" t="s">
        <v>246</v>
      </c>
    </row>
    <row r="90" spans="1:8" ht="75" x14ac:dyDescent="0.25">
      <c r="A90" s="112" t="s">
        <v>247</v>
      </c>
      <c r="B90" s="113" t="s">
        <v>143</v>
      </c>
      <c r="C90" s="114" t="s">
        <v>90</v>
      </c>
      <c r="D90" s="115" t="s">
        <v>237</v>
      </c>
      <c r="E90" s="115" t="s">
        <v>4</v>
      </c>
      <c r="F90" s="116" t="s">
        <v>112</v>
      </c>
      <c r="G90" s="114" t="s">
        <v>248</v>
      </c>
      <c r="H90" s="117" t="s">
        <v>249</v>
      </c>
    </row>
    <row r="91" spans="1:8" ht="75" x14ac:dyDescent="0.25">
      <c r="A91" s="112" t="s">
        <v>250</v>
      </c>
      <c r="B91" s="113" t="s">
        <v>23</v>
      </c>
      <c r="C91" s="114" t="s">
        <v>90</v>
      </c>
      <c r="D91" s="115" t="s">
        <v>237</v>
      </c>
      <c r="E91" s="115" t="s">
        <v>4</v>
      </c>
      <c r="F91" s="116" t="s">
        <v>112</v>
      </c>
      <c r="G91" s="116" t="s">
        <v>251</v>
      </c>
      <c r="H91" s="117" t="s">
        <v>252</v>
      </c>
    </row>
    <row r="92" spans="1:8" ht="75" x14ac:dyDescent="0.25">
      <c r="A92" s="112" t="s">
        <v>253</v>
      </c>
      <c r="B92" s="113" t="s">
        <v>254</v>
      </c>
      <c r="C92" s="114" t="s">
        <v>90</v>
      </c>
      <c r="D92" s="115" t="s">
        <v>237</v>
      </c>
      <c r="E92" s="115" t="s">
        <v>4</v>
      </c>
      <c r="F92" s="116" t="s">
        <v>112</v>
      </c>
      <c r="G92" s="114" t="s">
        <v>255</v>
      </c>
      <c r="H92" s="117" t="s">
        <v>256</v>
      </c>
    </row>
    <row r="93" spans="1:8" ht="75" x14ac:dyDescent="0.25">
      <c r="A93" s="112" t="s">
        <v>257</v>
      </c>
      <c r="B93" s="113" t="s">
        <v>139</v>
      </c>
      <c r="C93" s="114" t="s">
        <v>90</v>
      </c>
      <c r="D93" s="115" t="s">
        <v>237</v>
      </c>
      <c r="E93" s="115" t="s">
        <v>4</v>
      </c>
      <c r="F93" s="116" t="s">
        <v>112</v>
      </c>
      <c r="G93" s="114" t="s">
        <v>258</v>
      </c>
      <c r="H93" s="131" t="s">
        <v>259</v>
      </c>
    </row>
    <row r="94" spans="1:8" ht="75" x14ac:dyDescent="0.25">
      <c r="A94" s="112" t="s">
        <v>260</v>
      </c>
      <c r="B94" s="113" t="s">
        <v>261</v>
      </c>
      <c r="C94" s="114" t="s">
        <v>90</v>
      </c>
      <c r="D94" s="115" t="s">
        <v>237</v>
      </c>
      <c r="E94" s="115" t="s">
        <v>4</v>
      </c>
      <c r="F94" s="116" t="s">
        <v>112</v>
      </c>
      <c r="G94" s="114" t="s">
        <v>262</v>
      </c>
      <c r="H94" s="117" t="s">
        <v>263</v>
      </c>
    </row>
    <row r="95" spans="1:8" ht="75" x14ac:dyDescent="0.25">
      <c r="A95" s="112" t="s">
        <v>264</v>
      </c>
      <c r="B95" s="113" t="s">
        <v>265</v>
      </c>
      <c r="C95" s="114" t="s">
        <v>90</v>
      </c>
      <c r="D95" s="115" t="s">
        <v>237</v>
      </c>
      <c r="E95" s="115" t="s">
        <v>4</v>
      </c>
      <c r="F95" s="116" t="s">
        <v>112</v>
      </c>
      <c r="G95" s="114" t="s">
        <v>266</v>
      </c>
      <c r="H95" s="117" t="s">
        <v>267</v>
      </c>
    </row>
    <row r="96" spans="1:8" ht="90" x14ac:dyDescent="0.25">
      <c r="A96" s="112" t="s">
        <v>268</v>
      </c>
      <c r="B96" s="113" t="s">
        <v>269</v>
      </c>
      <c r="C96" s="114" t="s">
        <v>90</v>
      </c>
      <c r="D96" s="115" t="s">
        <v>22</v>
      </c>
      <c r="E96" s="115" t="s">
        <v>4</v>
      </c>
      <c r="F96" s="116" t="s">
        <v>112</v>
      </c>
      <c r="G96" s="116" t="s">
        <v>270</v>
      </c>
      <c r="H96" s="117" t="s">
        <v>271</v>
      </c>
    </row>
    <row r="97" spans="1:8" ht="90" x14ac:dyDescent="0.25">
      <c r="A97" s="119" t="s">
        <v>268</v>
      </c>
      <c r="B97" s="120" t="s">
        <v>269</v>
      </c>
      <c r="C97" s="121" t="s">
        <v>90</v>
      </c>
      <c r="D97" s="122" t="s">
        <v>22</v>
      </c>
      <c r="E97" s="122" t="s">
        <v>21</v>
      </c>
      <c r="F97" s="123" t="s">
        <v>112</v>
      </c>
      <c r="G97" s="200" t="s">
        <v>272</v>
      </c>
      <c r="H97" s="125" t="s">
        <v>273</v>
      </c>
    </row>
    <row r="98" spans="1:8" ht="90" x14ac:dyDescent="0.25">
      <c r="A98" s="112" t="s">
        <v>274</v>
      </c>
      <c r="B98" s="113" t="s">
        <v>275</v>
      </c>
      <c r="C98" s="114" t="s">
        <v>90</v>
      </c>
      <c r="D98" s="115" t="s">
        <v>22</v>
      </c>
      <c r="E98" s="115" t="s">
        <v>4</v>
      </c>
      <c r="F98" s="116" t="s">
        <v>112</v>
      </c>
      <c r="G98" s="114" t="s">
        <v>276</v>
      </c>
      <c r="H98" s="117" t="s">
        <v>277</v>
      </c>
    </row>
    <row r="99" spans="1:8" ht="90" x14ac:dyDescent="0.25">
      <c r="A99" s="112" t="s">
        <v>278</v>
      </c>
      <c r="B99" s="113" t="s">
        <v>261</v>
      </c>
      <c r="C99" s="114" t="s">
        <v>90</v>
      </c>
      <c r="D99" s="115" t="s">
        <v>22</v>
      </c>
      <c r="E99" s="115" t="s">
        <v>4</v>
      </c>
      <c r="F99" s="116" t="s">
        <v>112</v>
      </c>
      <c r="G99" s="114" t="s">
        <v>279</v>
      </c>
      <c r="H99" s="117" t="s">
        <v>280</v>
      </c>
    </row>
    <row r="100" spans="1:8" ht="90" x14ac:dyDescent="0.25">
      <c r="A100" s="112" t="s">
        <v>281</v>
      </c>
      <c r="B100" s="113" t="s">
        <v>282</v>
      </c>
      <c r="C100" s="114" t="s">
        <v>90</v>
      </c>
      <c r="D100" s="115" t="s">
        <v>22</v>
      </c>
      <c r="E100" s="115" t="s">
        <v>4</v>
      </c>
      <c r="F100" s="116" t="s">
        <v>112</v>
      </c>
      <c r="G100" s="114" t="s">
        <v>283</v>
      </c>
      <c r="H100" s="117" t="s">
        <v>284</v>
      </c>
    </row>
    <row r="101" spans="1:8" ht="90" x14ac:dyDescent="0.25">
      <c r="A101" s="112" t="s">
        <v>285</v>
      </c>
      <c r="B101" s="113" t="s">
        <v>107</v>
      </c>
      <c r="C101" s="114" t="s">
        <v>90</v>
      </c>
      <c r="D101" s="115" t="s">
        <v>22</v>
      </c>
      <c r="E101" s="115" t="s">
        <v>4</v>
      </c>
      <c r="F101" s="116" t="s">
        <v>112</v>
      </c>
      <c r="G101" s="114" t="s">
        <v>286</v>
      </c>
      <c r="H101" s="117" t="s">
        <v>287</v>
      </c>
    </row>
    <row r="102" spans="1:8" ht="75" x14ac:dyDescent="0.25">
      <c r="A102" s="112" t="s">
        <v>110</v>
      </c>
      <c r="B102" s="113" t="s">
        <v>23</v>
      </c>
      <c r="C102" s="114" t="s">
        <v>90</v>
      </c>
      <c r="D102" s="115" t="s">
        <v>37</v>
      </c>
      <c r="E102" s="115" t="s">
        <v>4</v>
      </c>
      <c r="F102" s="116" t="s">
        <v>112</v>
      </c>
      <c r="G102" s="114" t="s">
        <v>288</v>
      </c>
      <c r="H102" s="117" t="s">
        <v>289</v>
      </c>
    </row>
    <row r="103" spans="1:8" ht="75" x14ac:dyDescent="0.25">
      <c r="A103" s="112" t="s">
        <v>290</v>
      </c>
      <c r="B103" s="113" t="s">
        <v>291</v>
      </c>
      <c r="C103" s="114" t="s">
        <v>90</v>
      </c>
      <c r="D103" s="115" t="s">
        <v>37</v>
      </c>
      <c r="E103" s="115" t="s">
        <v>4</v>
      </c>
      <c r="F103" s="116" t="s">
        <v>112</v>
      </c>
      <c r="G103" s="114" t="s">
        <v>292</v>
      </c>
      <c r="H103" s="117" t="s">
        <v>293</v>
      </c>
    </row>
    <row r="104" spans="1:8" ht="75" x14ac:dyDescent="0.25">
      <c r="A104" s="112" t="s">
        <v>294</v>
      </c>
      <c r="B104" s="113" t="s">
        <v>124</v>
      </c>
      <c r="C104" s="114" t="s">
        <v>90</v>
      </c>
      <c r="D104" s="115" t="s">
        <v>37</v>
      </c>
      <c r="E104" s="115" t="s">
        <v>4</v>
      </c>
      <c r="F104" s="116" t="s">
        <v>112</v>
      </c>
      <c r="G104" s="114" t="s">
        <v>295</v>
      </c>
      <c r="H104" s="117" t="s">
        <v>296</v>
      </c>
    </row>
    <row r="105" spans="1:8" ht="75" x14ac:dyDescent="0.25">
      <c r="A105" s="119" t="s">
        <v>297</v>
      </c>
      <c r="B105" s="120" t="s">
        <v>298</v>
      </c>
      <c r="C105" s="121" t="s">
        <v>90</v>
      </c>
      <c r="D105" s="122" t="s">
        <v>9</v>
      </c>
      <c r="E105" s="122" t="s">
        <v>21</v>
      </c>
      <c r="F105" s="123" t="s">
        <v>112</v>
      </c>
      <c r="G105" s="200" t="s">
        <v>299</v>
      </c>
      <c r="H105" s="125" t="s">
        <v>300</v>
      </c>
    </row>
    <row r="106" spans="1:8" ht="60" x14ac:dyDescent="0.25">
      <c r="A106" s="112" t="s">
        <v>301</v>
      </c>
      <c r="B106" s="113" t="s">
        <v>14</v>
      </c>
      <c r="C106" s="114" t="s">
        <v>90</v>
      </c>
      <c r="D106" s="115" t="s">
        <v>9</v>
      </c>
      <c r="E106" s="115" t="s">
        <v>4</v>
      </c>
      <c r="F106" s="116" t="s">
        <v>112</v>
      </c>
      <c r="G106" s="114" t="s">
        <v>302</v>
      </c>
      <c r="H106" s="117" t="s">
        <v>303</v>
      </c>
    </row>
    <row r="107" spans="1:8" ht="75" x14ac:dyDescent="0.25">
      <c r="A107" s="119" t="s">
        <v>304</v>
      </c>
      <c r="B107" s="120" t="s">
        <v>305</v>
      </c>
      <c r="C107" s="121" t="s">
        <v>90</v>
      </c>
      <c r="D107" s="122" t="s">
        <v>9</v>
      </c>
      <c r="E107" s="122" t="s">
        <v>21</v>
      </c>
      <c r="F107" s="123" t="s">
        <v>112</v>
      </c>
      <c r="G107" s="200" t="s">
        <v>306</v>
      </c>
      <c r="H107" s="125" t="s">
        <v>307</v>
      </c>
    </row>
    <row r="108" spans="1:8" ht="75" x14ac:dyDescent="0.25">
      <c r="A108" s="119" t="s">
        <v>308</v>
      </c>
      <c r="B108" s="120" t="s">
        <v>309</v>
      </c>
      <c r="C108" s="121" t="s">
        <v>90</v>
      </c>
      <c r="D108" s="122" t="s">
        <v>9</v>
      </c>
      <c r="E108" s="122" t="s">
        <v>21</v>
      </c>
      <c r="F108" s="123" t="s">
        <v>112</v>
      </c>
      <c r="G108" s="200" t="s">
        <v>310</v>
      </c>
      <c r="H108" s="125" t="s">
        <v>311</v>
      </c>
    </row>
    <row r="109" spans="1:8" ht="75" x14ac:dyDescent="0.25">
      <c r="A109" s="112" t="s">
        <v>312</v>
      </c>
      <c r="B109" s="113" t="s">
        <v>107</v>
      </c>
      <c r="C109" s="114" t="s">
        <v>90</v>
      </c>
      <c r="D109" s="115" t="s">
        <v>313</v>
      </c>
      <c r="E109" s="115" t="s">
        <v>4</v>
      </c>
      <c r="F109" s="116" t="s">
        <v>112</v>
      </c>
      <c r="G109" s="114" t="s">
        <v>314</v>
      </c>
      <c r="H109" s="117" t="s">
        <v>315</v>
      </c>
    </row>
    <row r="110" spans="1:8" ht="75" x14ac:dyDescent="0.25">
      <c r="A110" s="119" t="s">
        <v>285</v>
      </c>
      <c r="B110" s="120" t="s">
        <v>316</v>
      </c>
      <c r="C110" s="121" t="s">
        <v>90</v>
      </c>
      <c r="D110" s="122" t="s">
        <v>313</v>
      </c>
      <c r="E110" s="122" t="s">
        <v>21</v>
      </c>
      <c r="F110" s="123" t="s">
        <v>112</v>
      </c>
      <c r="G110" s="200" t="s">
        <v>317</v>
      </c>
      <c r="H110" s="125" t="s">
        <v>515</v>
      </c>
    </row>
    <row r="111" spans="1:8" ht="75" x14ac:dyDescent="0.25">
      <c r="A111" s="112" t="s">
        <v>318</v>
      </c>
      <c r="B111" s="113" t="s">
        <v>236</v>
      </c>
      <c r="C111" s="114" t="s">
        <v>90</v>
      </c>
      <c r="D111" s="115" t="s">
        <v>313</v>
      </c>
      <c r="E111" s="115" t="s">
        <v>4</v>
      </c>
      <c r="F111" s="116" t="s">
        <v>112</v>
      </c>
      <c r="G111" s="114" t="s">
        <v>319</v>
      </c>
      <c r="H111" s="117" t="s">
        <v>320</v>
      </c>
    </row>
    <row r="112" spans="1:8" ht="75" x14ac:dyDescent="0.25">
      <c r="A112" s="112" t="s">
        <v>321</v>
      </c>
      <c r="B112" s="113" t="s">
        <v>23</v>
      </c>
      <c r="C112" s="114" t="s">
        <v>90</v>
      </c>
      <c r="D112" s="115" t="s">
        <v>313</v>
      </c>
      <c r="E112" s="115" t="s">
        <v>4</v>
      </c>
      <c r="F112" s="116" t="s">
        <v>112</v>
      </c>
      <c r="G112" s="114" t="s">
        <v>322</v>
      </c>
      <c r="H112" s="117" t="s">
        <v>323</v>
      </c>
    </row>
    <row r="113" spans="1:8" ht="60" x14ac:dyDescent="0.25">
      <c r="A113" s="112" t="s">
        <v>324</v>
      </c>
      <c r="B113" s="113" t="s">
        <v>124</v>
      </c>
      <c r="C113" s="114" t="s">
        <v>90</v>
      </c>
      <c r="D113" s="115" t="s">
        <v>325</v>
      </c>
      <c r="E113" s="115" t="s">
        <v>4</v>
      </c>
      <c r="F113" s="116" t="s">
        <v>112</v>
      </c>
      <c r="G113" s="114" t="s">
        <v>326</v>
      </c>
      <c r="H113" s="117" t="s">
        <v>327</v>
      </c>
    </row>
    <row r="114" spans="1:8" ht="60" x14ac:dyDescent="0.25">
      <c r="A114" s="112" t="s">
        <v>328</v>
      </c>
      <c r="B114" s="113" t="s">
        <v>50</v>
      </c>
      <c r="C114" s="114" t="s">
        <v>90</v>
      </c>
      <c r="D114" s="115" t="s">
        <v>325</v>
      </c>
      <c r="E114" s="115" t="s">
        <v>4</v>
      </c>
      <c r="F114" s="116" t="s">
        <v>112</v>
      </c>
      <c r="G114" s="114" t="s">
        <v>329</v>
      </c>
      <c r="H114" s="117" t="s">
        <v>330</v>
      </c>
    </row>
    <row r="115" spans="1:8" ht="75" x14ac:dyDescent="0.25">
      <c r="A115" s="112" t="s">
        <v>331</v>
      </c>
      <c r="B115" s="113" t="s">
        <v>332</v>
      </c>
      <c r="C115" s="114" t="s">
        <v>90</v>
      </c>
      <c r="D115" s="115" t="s">
        <v>109</v>
      </c>
      <c r="E115" s="115" t="s">
        <v>4</v>
      </c>
      <c r="F115" s="116" t="s">
        <v>112</v>
      </c>
      <c r="G115" s="114" t="s">
        <v>333</v>
      </c>
      <c r="H115" s="117" t="s">
        <v>334</v>
      </c>
    </row>
    <row r="116" spans="1:8" ht="75" x14ac:dyDescent="0.25">
      <c r="A116" s="112" t="s">
        <v>335</v>
      </c>
      <c r="B116" s="113" t="s">
        <v>336</v>
      </c>
      <c r="C116" s="114" t="s">
        <v>90</v>
      </c>
      <c r="D116" s="115" t="s">
        <v>109</v>
      </c>
      <c r="E116" s="115" t="s">
        <v>4</v>
      </c>
      <c r="F116" s="116" t="s">
        <v>112</v>
      </c>
      <c r="G116" s="114" t="s">
        <v>337</v>
      </c>
      <c r="H116" s="117" t="s">
        <v>338</v>
      </c>
    </row>
    <row r="117" spans="1:8" ht="75" x14ac:dyDescent="0.25">
      <c r="A117" s="119" t="s">
        <v>339</v>
      </c>
      <c r="B117" s="120" t="s">
        <v>116</v>
      </c>
      <c r="C117" s="121" t="s">
        <v>90</v>
      </c>
      <c r="D117" s="122" t="s">
        <v>109</v>
      </c>
      <c r="E117" s="122" t="s">
        <v>21</v>
      </c>
      <c r="F117" s="123" t="s">
        <v>112</v>
      </c>
      <c r="G117" s="200" t="s">
        <v>516</v>
      </c>
      <c r="H117" s="125" t="s">
        <v>340</v>
      </c>
    </row>
    <row r="118" spans="1:8" ht="75.75" thickBot="1" x14ac:dyDescent="0.3">
      <c r="A118" s="195" t="s">
        <v>518</v>
      </c>
      <c r="B118" s="196" t="s">
        <v>517</v>
      </c>
      <c r="C118" s="114" t="s">
        <v>90</v>
      </c>
      <c r="D118" s="115" t="s">
        <v>109</v>
      </c>
      <c r="E118" s="115" t="s">
        <v>4</v>
      </c>
      <c r="F118" s="116" t="s">
        <v>112</v>
      </c>
      <c r="G118" s="114" t="s">
        <v>341</v>
      </c>
      <c r="H118" s="117" t="s">
        <v>342</v>
      </c>
    </row>
    <row r="119" spans="1:8" ht="60" x14ac:dyDescent="0.25">
      <c r="A119" s="112" t="s">
        <v>343</v>
      </c>
      <c r="B119" s="113" t="s">
        <v>39</v>
      </c>
      <c r="C119" s="114" t="s">
        <v>90</v>
      </c>
      <c r="D119" s="115" t="s">
        <v>40</v>
      </c>
      <c r="E119" s="115" t="s">
        <v>4</v>
      </c>
      <c r="F119" s="116" t="s">
        <v>112</v>
      </c>
      <c r="G119" s="114" t="s">
        <v>344</v>
      </c>
      <c r="H119" s="117" t="s">
        <v>345</v>
      </c>
    </row>
    <row r="120" spans="1:8" ht="60" x14ac:dyDescent="0.25">
      <c r="A120" s="112" t="s">
        <v>346</v>
      </c>
      <c r="B120" s="113" t="s">
        <v>124</v>
      </c>
      <c r="C120" s="114" t="s">
        <v>90</v>
      </c>
      <c r="D120" s="115" t="s">
        <v>40</v>
      </c>
      <c r="E120" s="115" t="s">
        <v>4</v>
      </c>
      <c r="F120" s="116" t="s">
        <v>112</v>
      </c>
      <c r="G120" s="118" t="s">
        <v>347</v>
      </c>
      <c r="H120" s="117" t="s">
        <v>348</v>
      </c>
    </row>
    <row r="121" spans="1:8" ht="60" x14ac:dyDescent="0.25">
      <c r="A121" s="112" t="s">
        <v>349</v>
      </c>
      <c r="B121" s="113" t="s">
        <v>150</v>
      </c>
      <c r="C121" s="114" t="s">
        <v>90</v>
      </c>
      <c r="D121" s="115" t="s">
        <v>40</v>
      </c>
      <c r="E121" s="115" t="s">
        <v>4</v>
      </c>
      <c r="F121" s="116" t="s">
        <v>112</v>
      </c>
      <c r="G121" s="118" t="s">
        <v>350</v>
      </c>
      <c r="H121" s="117" t="s">
        <v>351</v>
      </c>
    </row>
    <row r="122" spans="1:8" ht="60" x14ac:dyDescent="0.25">
      <c r="A122" s="132" t="s">
        <v>358</v>
      </c>
      <c r="B122" s="133" t="s">
        <v>359</v>
      </c>
      <c r="C122" s="114" t="s">
        <v>90</v>
      </c>
      <c r="D122" s="134" t="s">
        <v>40</v>
      </c>
      <c r="E122" s="134" t="s">
        <v>4</v>
      </c>
      <c r="F122" s="135" t="s">
        <v>112</v>
      </c>
      <c r="G122" s="135" t="s">
        <v>360</v>
      </c>
      <c r="H122" s="136" t="s">
        <v>361</v>
      </c>
    </row>
    <row r="123" spans="1:8" ht="105" x14ac:dyDescent="0.25">
      <c r="A123" s="137" t="s">
        <v>362</v>
      </c>
      <c r="B123" s="138" t="s">
        <v>363</v>
      </c>
      <c r="C123" s="139" t="s">
        <v>91</v>
      </c>
      <c r="D123" s="140" t="s">
        <v>5</v>
      </c>
      <c r="E123" s="140" t="s">
        <v>4</v>
      </c>
      <c r="F123" s="141" t="s">
        <v>112</v>
      </c>
      <c r="G123" s="142" t="s">
        <v>364</v>
      </c>
      <c r="H123" s="143" t="s">
        <v>365</v>
      </c>
    </row>
    <row r="124" spans="1:8" ht="105" x14ac:dyDescent="0.25">
      <c r="A124" s="137" t="s">
        <v>366</v>
      </c>
      <c r="B124" s="138" t="s">
        <v>150</v>
      </c>
      <c r="C124" s="139" t="s">
        <v>91</v>
      </c>
      <c r="D124" s="140" t="s">
        <v>5</v>
      </c>
      <c r="E124" s="140" t="s">
        <v>4</v>
      </c>
      <c r="F124" s="141" t="s">
        <v>112</v>
      </c>
      <c r="G124" s="139" t="s">
        <v>367</v>
      </c>
      <c r="H124" s="143" t="s">
        <v>368</v>
      </c>
    </row>
    <row r="125" spans="1:8" ht="105" x14ac:dyDescent="0.25">
      <c r="A125" s="137" t="s">
        <v>78</v>
      </c>
      <c r="B125" s="138" t="s">
        <v>70</v>
      </c>
      <c r="C125" s="139" t="s">
        <v>91</v>
      </c>
      <c r="D125" s="140" t="s">
        <v>5</v>
      </c>
      <c r="E125" s="140" t="s">
        <v>4</v>
      </c>
      <c r="F125" s="141" t="s">
        <v>112</v>
      </c>
      <c r="G125" s="139" t="s">
        <v>369</v>
      </c>
      <c r="H125" s="143" t="s">
        <v>370</v>
      </c>
    </row>
    <row r="126" spans="1:8" ht="60" x14ac:dyDescent="0.25">
      <c r="A126" s="137" t="s">
        <v>371</v>
      </c>
      <c r="B126" s="138" t="s">
        <v>282</v>
      </c>
      <c r="C126" s="139" t="s">
        <v>91</v>
      </c>
      <c r="D126" s="140" t="s">
        <v>41</v>
      </c>
      <c r="E126" s="140" t="s">
        <v>4</v>
      </c>
      <c r="F126" s="141" t="s">
        <v>112</v>
      </c>
      <c r="G126" s="139" t="s">
        <v>372</v>
      </c>
      <c r="H126" s="143" t="s">
        <v>373</v>
      </c>
    </row>
    <row r="127" spans="1:8" ht="60" x14ac:dyDescent="0.25">
      <c r="A127" s="137" t="s">
        <v>43</v>
      </c>
      <c r="B127" s="138" t="s">
        <v>23</v>
      </c>
      <c r="C127" s="139" t="s">
        <v>91</v>
      </c>
      <c r="D127" s="140" t="s">
        <v>41</v>
      </c>
      <c r="E127" s="140" t="s">
        <v>4</v>
      </c>
      <c r="F127" s="141" t="s">
        <v>112</v>
      </c>
      <c r="G127" s="139" t="s">
        <v>374</v>
      </c>
      <c r="H127" s="143" t="s">
        <v>375</v>
      </c>
    </row>
    <row r="128" spans="1:8" ht="75" x14ac:dyDescent="0.25">
      <c r="A128" s="119" t="s">
        <v>376</v>
      </c>
      <c r="B128" s="120" t="s">
        <v>23</v>
      </c>
      <c r="C128" s="121" t="s">
        <v>91</v>
      </c>
      <c r="D128" s="122" t="s">
        <v>41</v>
      </c>
      <c r="E128" s="122" t="s">
        <v>21</v>
      </c>
      <c r="F128" s="123" t="s">
        <v>112</v>
      </c>
      <c r="G128" s="200" t="s">
        <v>377</v>
      </c>
      <c r="H128" s="125" t="s">
        <v>378</v>
      </c>
    </row>
    <row r="129" spans="1:8" ht="60" x14ac:dyDescent="0.25">
      <c r="A129" s="144" t="s">
        <v>379</v>
      </c>
      <c r="B129" s="145" t="s">
        <v>19</v>
      </c>
      <c r="C129" s="139" t="s">
        <v>91</v>
      </c>
      <c r="D129" s="146" t="s">
        <v>41</v>
      </c>
      <c r="E129" s="146" t="s">
        <v>4</v>
      </c>
      <c r="F129" s="147" t="s">
        <v>112</v>
      </c>
      <c r="G129" s="148" t="s">
        <v>380</v>
      </c>
      <c r="H129" s="143" t="s">
        <v>381</v>
      </c>
    </row>
    <row r="130" spans="1:8" ht="60" x14ac:dyDescent="0.25">
      <c r="A130" s="137" t="s">
        <v>382</v>
      </c>
      <c r="B130" s="138" t="s">
        <v>19</v>
      </c>
      <c r="C130" s="139" t="s">
        <v>91</v>
      </c>
      <c r="D130" s="140" t="s">
        <v>41</v>
      </c>
      <c r="E130" s="140" t="s">
        <v>4</v>
      </c>
      <c r="F130" s="141" t="s">
        <v>112</v>
      </c>
      <c r="G130" s="139" t="s">
        <v>383</v>
      </c>
      <c r="H130" s="143" t="s">
        <v>384</v>
      </c>
    </row>
    <row r="131" spans="1:8" ht="60" x14ac:dyDescent="0.25">
      <c r="A131" s="137" t="s">
        <v>385</v>
      </c>
      <c r="B131" s="138" t="s">
        <v>386</v>
      </c>
      <c r="C131" s="139" t="s">
        <v>91</v>
      </c>
      <c r="D131" s="140" t="s">
        <v>41</v>
      </c>
      <c r="E131" s="140" t="s">
        <v>4</v>
      </c>
      <c r="F131" s="141" t="s">
        <v>112</v>
      </c>
      <c r="G131" s="139" t="s">
        <v>387</v>
      </c>
      <c r="H131" s="143" t="s">
        <v>388</v>
      </c>
    </row>
    <row r="132" spans="1:8" ht="105" x14ac:dyDescent="0.25">
      <c r="A132" s="137" t="s">
        <v>389</v>
      </c>
      <c r="B132" s="138" t="s">
        <v>19</v>
      </c>
      <c r="C132" s="139" t="s">
        <v>91</v>
      </c>
      <c r="D132" s="140" t="s">
        <v>390</v>
      </c>
      <c r="E132" s="140" t="s">
        <v>4</v>
      </c>
      <c r="F132" s="141" t="s">
        <v>112</v>
      </c>
      <c r="G132" s="141" t="s">
        <v>391</v>
      </c>
      <c r="H132" s="143" t="s">
        <v>392</v>
      </c>
    </row>
    <row r="133" spans="1:8" ht="60" x14ac:dyDescent="0.25">
      <c r="A133" s="137" t="s">
        <v>393</v>
      </c>
      <c r="B133" s="138" t="s">
        <v>236</v>
      </c>
      <c r="C133" s="139" t="s">
        <v>91</v>
      </c>
      <c r="D133" s="140" t="s">
        <v>42</v>
      </c>
      <c r="E133" s="140" t="s">
        <v>4</v>
      </c>
      <c r="F133" s="141" t="s">
        <v>112</v>
      </c>
      <c r="G133" s="139" t="s">
        <v>394</v>
      </c>
      <c r="H133" s="143" t="s">
        <v>395</v>
      </c>
    </row>
    <row r="134" spans="1:8" ht="75" x14ac:dyDescent="0.25">
      <c r="A134" s="119" t="s">
        <v>396</v>
      </c>
      <c r="B134" s="120" t="s">
        <v>19</v>
      </c>
      <c r="C134" s="121" t="s">
        <v>91</v>
      </c>
      <c r="D134" s="122" t="s">
        <v>42</v>
      </c>
      <c r="E134" s="122" t="s">
        <v>21</v>
      </c>
      <c r="F134" s="123" t="s">
        <v>112</v>
      </c>
      <c r="G134" s="200" t="s">
        <v>397</v>
      </c>
      <c r="H134" s="125" t="s">
        <v>398</v>
      </c>
    </row>
    <row r="135" spans="1:8" ht="60" x14ac:dyDescent="0.25">
      <c r="A135" s="137" t="s">
        <v>399</v>
      </c>
      <c r="B135" s="138" t="s">
        <v>261</v>
      </c>
      <c r="C135" s="139" t="s">
        <v>91</v>
      </c>
      <c r="D135" s="140" t="s">
        <v>42</v>
      </c>
      <c r="E135" s="140" t="s">
        <v>4</v>
      </c>
      <c r="F135" s="141" t="s">
        <v>112</v>
      </c>
      <c r="G135" s="139" t="s">
        <v>400</v>
      </c>
      <c r="H135" s="143" t="s">
        <v>401</v>
      </c>
    </row>
    <row r="136" spans="1:8" ht="60" x14ac:dyDescent="0.25">
      <c r="A136" s="137" t="s">
        <v>402</v>
      </c>
      <c r="B136" s="138" t="s">
        <v>19</v>
      </c>
      <c r="C136" s="139" t="s">
        <v>91</v>
      </c>
      <c r="D136" s="140" t="s">
        <v>42</v>
      </c>
      <c r="E136" s="140" t="s">
        <v>4</v>
      </c>
      <c r="F136" s="141" t="s">
        <v>112</v>
      </c>
      <c r="G136" s="139" t="s">
        <v>403</v>
      </c>
      <c r="H136" s="143" t="s">
        <v>404</v>
      </c>
    </row>
    <row r="137" spans="1:8" ht="120" x14ac:dyDescent="0.25">
      <c r="A137" s="137" t="s">
        <v>405</v>
      </c>
      <c r="B137" s="138" t="s">
        <v>406</v>
      </c>
      <c r="C137" s="139" t="s">
        <v>91</v>
      </c>
      <c r="D137" s="140" t="s">
        <v>407</v>
      </c>
      <c r="E137" s="140" t="s">
        <v>4</v>
      </c>
      <c r="F137" s="141" t="s">
        <v>112</v>
      </c>
      <c r="G137" s="139" t="s">
        <v>408</v>
      </c>
      <c r="H137" s="143" t="s">
        <v>409</v>
      </c>
    </row>
    <row r="138" spans="1:8" ht="120" x14ac:dyDescent="0.25">
      <c r="A138" s="137" t="s">
        <v>410</v>
      </c>
      <c r="B138" s="138" t="s">
        <v>236</v>
      </c>
      <c r="C138" s="139" t="s">
        <v>91</v>
      </c>
      <c r="D138" s="140" t="s">
        <v>407</v>
      </c>
      <c r="E138" s="140" t="s">
        <v>4</v>
      </c>
      <c r="F138" s="141" t="s">
        <v>112</v>
      </c>
      <c r="G138" s="139" t="s">
        <v>411</v>
      </c>
      <c r="H138" s="143" t="s">
        <v>412</v>
      </c>
    </row>
    <row r="139" spans="1:8" ht="120" x14ac:dyDescent="0.25">
      <c r="A139" s="137" t="s">
        <v>413</v>
      </c>
      <c r="B139" s="138" t="s">
        <v>14</v>
      </c>
      <c r="C139" s="139" t="s">
        <v>91</v>
      </c>
      <c r="D139" s="140" t="s">
        <v>407</v>
      </c>
      <c r="E139" s="140" t="s">
        <v>4</v>
      </c>
      <c r="F139" s="141" t="s">
        <v>112</v>
      </c>
      <c r="G139" s="139" t="s">
        <v>414</v>
      </c>
      <c r="H139" s="143" t="s">
        <v>415</v>
      </c>
    </row>
    <row r="140" spans="1:8" ht="120" x14ac:dyDescent="0.25">
      <c r="A140" s="137" t="s">
        <v>416</v>
      </c>
      <c r="B140" s="138" t="s">
        <v>417</v>
      </c>
      <c r="C140" s="139" t="s">
        <v>91</v>
      </c>
      <c r="D140" s="140" t="s">
        <v>407</v>
      </c>
      <c r="E140" s="140" t="s">
        <v>4</v>
      </c>
      <c r="F140" s="141" t="s">
        <v>112</v>
      </c>
      <c r="G140" s="139" t="s">
        <v>418</v>
      </c>
      <c r="H140" s="143" t="s">
        <v>419</v>
      </c>
    </row>
    <row r="141" spans="1:8" ht="120" x14ac:dyDescent="0.25">
      <c r="A141" s="137" t="s">
        <v>420</v>
      </c>
      <c r="B141" s="138" t="s">
        <v>19</v>
      </c>
      <c r="C141" s="139" t="s">
        <v>91</v>
      </c>
      <c r="D141" s="140" t="s">
        <v>407</v>
      </c>
      <c r="E141" s="140" t="s">
        <v>4</v>
      </c>
      <c r="F141" s="141" t="s">
        <v>112</v>
      </c>
      <c r="G141" s="139" t="s">
        <v>421</v>
      </c>
      <c r="H141" s="143" t="s">
        <v>422</v>
      </c>
    </row>
    <row r="142" spans="1:8" ht="120" x14ac:dyDescent="0.25">
      <c r="A142" s="119" t="s">
        <v>420</v>
      </c>
      <c r="B142" s="120" t="s">
        <v>19</v>
      </c>
      <c r="C142" s="121" t="s">
        <v>91</v>
      </c>
      <c r="D142" s="122" t="s">
        <v>407</v>
      </c>
      <c r="E142" s="122" t="s">
        <v>21</v>
      </c>
      <c r="F142" s="123" t="s">
        <v>112</v>
      </c>
      <c r="G142" s="200" t="s">
        <v>423</v>
      </c>
      <c r="H142" s="125" t="s">
        <v>424</v>
      </c>
    </row>
    <row r="143" spans="1:8" ht="60" x14ac:dyDescent="0.25">
      <c r="A143" s="137" t="s">
        <v>425</v>
      </c>
      <c r="B143" s="138" t="s">
        <v>426</v>
      </c>
      <c r="C143" s="139" t="s">
        <v>91</v>
      </c>
      <c r="D143" s="140" t="s">
        <v>16</v>
      </c>
      <c r="E143" s="140" t="s">
        <v>4</v>
      </c>
      <c r="F143" s="141" t="s">
        <v>112</v>
      </c>
      <c r="G143" s="139" t="s">
        <v>427</v>
      </c>
      <c r="H143" s="150" t="s">
        <v>428</v>
      </c>
    </row>
    <row r="144" spans="1:8" ht="60" x14ac:dyDescent="0.25">
      <c r="A144" s="137" t="s">
        <v>429</v>
      </c>
      <c r="B144" s="138" t="s">
        <v>430</v>
      </c>
      <c r="C144" s="139" t="s">
        <v>91</v>
      </c>
      <c r="D144" s="140" t="s">
        <v>16</v>
      </c>
      <c r="E144" s="140" t="s">
        <v>4</v>
      </c>
      <c r="F144" s="141" t="s">
        <v>112</v>
      </c>
      <c r="G144" s="139" t="s">
        <v>431</v>
      </c>
      <c r="H144" s="143" t="s">
        <v>432</v>
      </c>
    </row>
    <row r="145" spans="1:8" ht="60" x14ac:dyDescent="0.25">
      <c r="A145" s="144" t="s">
        <v>56</v>
      </c>
      <c r="B145" s="145" t="s">
        <v>55</v>
      </c>
      <c r="C145" s="139" t="s">
        <v>91</v>
      </c>
      <c r="D145" s="146" t="s">
        <v>16</v>
      </c>
      <c r="E145" s="146" t="s">
        <v>4</v>
      </c>
      <c r="F145" s="147" t="s">
        <v>112</v>
      </c>
      <c r="G145" s="148" t="s">
        <v>433</v>
      </c>
      <c r="H145" s="150" t="s">
        <v>434</v>
      </c>
    </row>
    <row r="146" spans="1:8" ht="60" x14ac:dyDescent="0.25">
      <c r="A146" s="137" t="s">
        <v>438</v>
      </c>
      <c r="B146" s="138" t="s">
        <v>107</v>
      </c>
      <c r="C146" s="139" t="s">
        <v>91</v>
      </c>
      <c r="D146" s="140" t="s">
        <v>16</v>
      </c>
      <c r="E146" s="140" t="s">
        <v>4</v>
      </c>
      <c r="F146" s="141" t="s">
        <v>112</v>
      </c>
      <c r="G146" s="139" t="s">
        <v>439</v>
      </c>
      <c r="H146" s="143" t="s">
        <v>440</v>
      </c>
    </row>
    <row r="147" spans="1:8" ht="90" x14ac:dyDescent="0.25">
      <c r="A147" s="137" t="s">
        <v>51</v>
      </c>
      <c r="B147" s="138" t="s">
        <v>19</v>
      </c>
      <c r="C147" s="139" t="s">
        <v>91</v>
      </c>
      <c r="D147" s="140" t="s">
        <v>52</v>
      </c>
      <c r="E147" s="140" t="s">
        <v>4</v>
      </c>
      <c r="F147" s="141" t="s">
        <v>112</v>
      </c>
      <c r="G147" s="139" t="s">
        <v>441</v>
      </c>
      <c r="H147" s="143" t="s">
        <v>442</v>
      </c>
    </row>
    <row r="148" spans="1:8" ht="90" x14ac:dyDescent="0.25">
      <c r="A148" s="137" t="s">
        <v>443</v>
      </c>
      <c r="B148" s="138" t="s">
        <v>444</v>
      </c>
      <c r="C148" s="139" t="s">
        <v>91</v>
      </c>
      <c r="D148" s="140" t="s">
        <v>52</v>
      </c>
      <c r="E148" s="140" t="s">
        <v>4</v>
      </c>
      <c r="F148" s="141" t="s">
        <v>112</v>
      </c>
      <c r="G148" s="139" t="s">
        <v>445</v>
      </c>
      <c r="H148" s="151" t="s">
        <v>446</v>
      </c>
    </row>
    <row r="149" spans="1:8" ht="45" x14ac:dyDescent="0.25">
      <c r="A149" s="152" t="s">
        <v>447</v>
      </c>
      <c r="B149" s="153" t="s">
        <v>448</v>
      </c>
      <c r="C149" s="154" t="s">
        <v>92</v>
      </c>
      <c r="D149" s="155" t="s">
        <v>13</v>
      </c>
      <c r="E149" s="155" t="s">
        <v>4</v>
      </c>
      <c r="F149" s="156" t="s">
        <v>112</v>
      </c>
      <c r="G149" s="154" t="s">
        <v>449</v>
      </c>
      <c r="H149" s="157" t="s">
        <v>450</v>
      </c>
    </row>
    <row r="150" spans="1:8" ht="75" x14ac:dyDescent="0.25">
      <c r="A150" s="119" t="s">
        <v>451</v>
      </c>
      <c r="B150" s="120" t="s">
        <v>183</v>
      </c>
      <c r="C150" s="121" t="s">
        <v>92</v>
      </c>
      <c r="D150" s="122" t="s">
        <v>13</v>
      </c>
      <c r="E150" s="122" t="s">
        <v>21</v>
      </c>
      <c r="F150" s="123" t="s">
        <v>112</v>
      </c>
      <c r="G150" s="200" t="s">
        <v>452</v>
      </c>
      <c r="H150" s="125" t="s">
        <v>453</v>
      </c>
    </row>
    <row r="151" spans="1:8" ht="45" x14ac:dyDescent="0.25">
      <c r="A151" s="152" t="s">
        <v>454</v>
      </c>
      <c r="B151" s="153" t="s">
        <v>455</v>
      </c>
      <c r="C151" s="154" t="s">
        <v>92</v>
      </c>
      <c r="D151" s="155" t="s">
        <v>13</v>
      </c>
      <c r="E151" s="155" t="s">
        <v>4</v>
      </c>
      <c r="F151" s="156" t="s">
        <v>112</v>
      </c>
      <c r="G151" s="154" t="s">
        <v>456</v>
      </c>
      <c r="H151" s="157" t="s">
        <v>457</v>
      </c>
    </row>
    <row r="152" spans="1:8" ht="75" x14ac:dyDescent="0.25">
      <c r="A152" s="119" t="s">
        <v>458</v>
      </c>
      <c r="B152" s="120" t="s">
        <v>459</v>
      </c>
      <c r="C152" s="121" t="s">
        <v>92</v>
      </c>
      <c r="D152" s="122" t="s">
        <v>13</v>
      </c>
      <c r="E152" s="122" t="s">
        <v>21</v>
      </c>
      <c r="F152" s="123" t="s">
        <v>112</v>
      </c>
      <c r="G152" s="200" t="s">
        <v>460</v>
      </c>
      <c r="H152" s="125" t="s">
        <v>461</v>
      </c>
    </row>
    <row r="153" spans="1:8" ht="75" x14ac:dyDescent="0.25">
      <c r="A153" s="119" t="s">
        <v>462</v>
      </c>
      <c r="B153" s="120" t="s">
        <v>463</v>
      </c>
      <c r="C153" s="121" t="s">
        <v>92</v>
      </c>
      <c r="D153" s="122" t="s">
        <v>71</v>
      </c>
      <c r="E153" s="122" t="s">
        <v>21</v>
      </c>
      <c r="F153" s="123" t="s">
        <v>112</v>
      </c>
      <c r="G153" s="200" t="s">
        <v>464</v>
      </c>
      <c r="H153" s="125" t="s">
        <v>465</v>
      </c>
    </row>
    <row r="154" spans="1:8" ht="75" x14ac:dyDescent="0.25">
      <c r="A154" s="152" t="s">
        <v>466</v>
      </c>
      <c r="B154" s="155" t="s">
        <v>168</v>
      </c>
      <c r="C154" s="154" t="s">
        <v>92</v>
      </c>
      <c r="D154" s="155" t="s">
        <v>467</v>
      </c>
      <c r="E154" s="155" t="s">
        <v>4</v>
      </c>
      <c r="F154" s="156" t="s">
        <v>112</v>
      </c>
      <c r="G154" s="154" t="s">
        <v>468</v>
      </c>
      <c r="H154" s="157" t="s">
        <v>469</v>
      </c>
    </row>
    <row r="155" spans="1:8" ht="75" x14ac:dyDescent="0.25">
      <c r="A155" s="152" t="s">
        <v>30</v>
      </c>
      <c r="B155" s="153" t="s">
        <v>29</v>
      </c>
      <c r="C155" s="154" t="s">
        <v>92</v>
      </c>
      <c r="D155" s="155" t="s">
        <v>470</v>
      </c>
      <c r="E155" s="155" t="s">
        <v>4</v>
      </c>
      <c r="F155" s="156" t="s">
        <v>112</v>
      </c>
      <c r="G155" s="154" t="s">
        <v>471</v>
      </c>
      <c r="H155" s="157" t="s">
        <v>472</v>
      </c>
    </row>
    <row r="156" spans="1:8" ht="75" x14ac:dyDescent="0.25">
      <c r="A156" s="152" t="s">
        <v>476</v>
      </c>
      <c r="B156" s="153" t="s">
        <v>316</v>
      </c>
      <c r="C156" s="154" t="s">
        <v>92</v>
      </c>
      <c r="D156" s="155" t="s">
        <v>470</v>
      </c>
      <c r="E156" s="155" t="s">
        <v>4</v>
      </c>
      <c r="F156" s="156" t="s">
        <v>112</v>
      </c>
      <c r="G156" s="154" t="s">
        <v>477</v>
      </c>
      <c r="H156" s="157" t="s">
        <v>478</v>
      </c>
    </row>
    <row r="157" spans="1:8" ht="90" x14ac:dyDescent="0.25">
      <c r="A157" s="152" t="s">
        <v>479</v>
      </c>
      <c r="B157" s="153" t="s">
        <v>19</v>
      </c>
      <c r="C157" s="154" t="s">
        <v>92</v>
      </c>
      <c r="D157" s="155" t="s">
        <v>20</v>
      </c>
      <c r="E157" s="155" t="s">
        <v>4</v>
      </c>
      <c r="F157" s="156" t="s">
        <v>112</v>
      </c>
      <c r="G157" s="154" t="s">
        <v>480</v>
      </c>
      <c r="H157" s="157" t="s">
        <v>481</v>
      </c>
    </row>
    <row r="158" spans="1:8" ht="90" x14ac:dyDescent="0.25">
      <c r="A158" s="119" t="s">
        <v>482</v>
      </c>
      <c r="B158" s="120" t="s">
        <v>116</v>
      </c>
      <c r="C158" s="121" t="s">
        <v>92</v>
      </c>
      <c r="D158" s="122" t="s">
        <v>20</v>
      </c>
      <c r="E158" s="122" t="s">
        <v>21</v>
      </c>
      <c r="F158" s="123" t="s">
        <v>112</v>
      </c>
      <c r="G158" s="200" t="s">
        <v>483</v>
      </c>
      <c r="H158" s="125" t="s">
        <v>484</v>
      </c>
    </row>
    <row r="159" spans="1:8" ht="90" x14ac:dyDescent="0.25">
      <c r="A159" s="119" t="s">
        <v>106</v>
      </c>
      <c r="B159" s="120" t="s">
        <v>107</v>
      </c>
      <c r="C159" s="121" t="s">
        <v>92</v>
      </c>
      <c r="D159" s="122" t="s">
        <v>20</v>
      </c>
      <c r="E159" s="122" t="s">
        <v>21</v>
      </c>
      <c r="F159" s="123" t="s">
        <v>112</v>
      </c>
      <c r="G159" s="200" t="s">
        <v>485</v>
      </c>
      <c r="H159" s="125" t="s">
        <v>486</v>
      </c>
    </row>
    <row r="160" spans="1:8" ht="90" x14ac:dyDescent="0.25">
      <c r="A160" s="152" t="s">
        <v>487</v>
      </c>
      <c r="B160" s="153" t="s">
        <v>488</v>
      </c>
      <c r="C160" s="154" t="s">
        <v>92</v>
      </c>
      <c r="D160" s="155" t="s">
        <v>20</v>
      </c>
      <c r="E160" s="155" t="s">
        <v>4</v>
      </c>
      <c r="F160" s="156" t="s">
        <v>112</v>
      </c>
      <c r="G160" s="154" t="s">
        <v>489</v>
      </c>
      <c r="H160" s="157" t="s">
        <v>490</v>
      </c>
    </row>
    <row r="161" spans="1:8" ht="90" x14ac:dyDescent="0.25">
      <c r="A161" s="119" t="s">
        <v>491</v>
      </c>
      <c r="B161" s="120" t="s">
        <v>492</v>
      </c>
      <c r="C161" s="121" t="s">
        <v>92</v>
      </c>
      <c r="D161" s="122" t="s">
        <v>20</v>
      </c>
      <c r="E161" s="122" t="s">
        <v>21</v>
      </c>
      <c r="F161" s="123" t="s">
        <v>112</v>
      </c>
      <c r="G161" s="200" t="s">
        <v>493</v>
      </c>
      <c r="H161" s="125" t="s">
        <v>494</v>
      </c>
    </row>
    <row r="162" spans="1:8" ht="90" x14ac:dyDescent="0.25">
      <c r="A162" s="119" t="s">
        <v>495</v>
      </c>
      <c r="B162" s="120" t="s">
        <v>29</v>
      </c>
      <c r="C162" s="121" t="s">
        <v>92</v>
      </c>
      <c r="D162" s="122" t="s">
        <v>20</v>
      </c>
      <c r="E162" s="122" t="s">
        <v>21</v>
      </c>
      <c r="F162" s="123" t="s">
        <v>112</v>
      </c>
      <c r="G162" s="200" t="s">
        <v>496</v>
      </c>
      <c r="H162" s="125" t="s">
        <v>497</v>
      </c>
    </row>
    <row r="163" spans="1:8" ht="75" x14ac:dyDescent="0.25">
      <c r="A163" s="152" t="s">
        <v>498</v>
      </c>
      <c r="B163" s="153" t="s">
        <v>499</v>
      </c>
      <c r="C163" s="154" t="s">
        <v>92</v>
      </c>
      <c r="D163" s="155" t="s">
        <v>3</v>
      </c>
      <c r="E163" s="155" t="s">
        <v>4</v>
      </c>
      <c r="F163" s="156" t="s">
        <v>112</v>
      </c>
      <c r="G163" s="154" t="s">
        <v>500</v>
      </c>
      <c r="H163" s="157" t="s">
        <v>501</v>
      </c>
    </row>
    <row r="164" spans="1:8" ht="75" x14ac:dyDescent="0.25">
      <c r="A164" s="152" t="s">
        <v>502</v>
      </c>
      <c r="B164" s="153" t="s">
        <v>316</v>
      </c>
      <c r="C164" s="154" t="s">
        <v>92</v>
      </c>
      <c r="D164" s="155" t="s">
        <v>3</v>
      </c>
      <c r="E164" s="155" t="s">
        <v>4</v>
      </c>
      <c r="F164" s="156" t="s">
        <v>112</v>
      </c>
      <c r="G164" s="154" t="s">
        <v>503</v>
      </c>
      <c r="H164" s="157" t="s">
        <v>504</v>
      </c>
    </row>
    <row r="165" spans="1:8" ht="75" x14ac:dyDescent="0.25">
      <c r="A165" s="119" t="s">
        <v>505</v>
      </c>
      <c r="B165" s="120" t="s">
        <v>282</v>
      </c>
      <c r="C165" s="121" t="s">
        <v>92</v>
      </c>
      <c r="D165" s="122" t="s">
        <v>3</v>
      </c>
      <c r="E165" s="122" t="s">
        <v>21</v>
      </c>
      <c r="F165" s="123" t="s">
        <v>112</v>
      </c>
      <c r="G165" s="121" t="s">
        <v>506</v>
      </c>
      <c r="H165" s="125" t="s">
        <v>507</v>
      </c>
    </row>
    <row r="166" spans="1:8" ht="75" x14ac:dyDescent="0.25">
      <c r="A166" s="159" t="s">
        <v>511</v>
      </c>
      <c r="B166" s="160" t="s">
        <v>116</v>
      </c>
      <c r="C166" s="161" t="s">
        <v>92</v>
      </c>
      <c r="D166" s="162" t="s">
        <v>3</v>
      </c>
      <c r="E166" s="162" t="s">
        <v>4</v>
      </c>
      <c r="F166" s="163" t="s">
        <v>112</v>
      </c>
      <c r="G166" s="161" t="s">
        <v>512</v>
      </c>
      <c r="H166" s="164" t="s">
        <v>513</v>
      </c>
    </row>
  </sheetData>
  <autoFilter ref="A16:H16" xr:uid="{B9BDF475-6A5C-4385-9ECD-A183380A0473}"/>
  <mergeCells count="3">
    <mergeCell ref="A54:H54"/>
    <mergeCell ref="A1:C1"/>
    <mergeCell ref="A15:H15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FE1F7-9703-4E30-A11A-A17A310E2830}">
  <dimension ref="A1:AZ22"/>
  <sheetViews>
    <sheetView workbookViewId="0">
      <selection activeCell="E16" sqref="E16"/>
    </sheetView>
  </sheetViews>
  <sheetFormatPr defaultRowHeight="15" x14ac:dyDescent="0.25"/>
  <cols>
    <col min="2" max="2" width="22.42578125" customWidth="1"/>
    <col min="10" max="10" width="20.85546875" customWidth="1"/>
    <col min="11" max="11" width="16.7109375" customWidth="1"/>
  </cols>
  <sheetData>
    <row r="1" spans="1:52" ht="37.5" customHeight="1" x14ac:dyDescent="0.25">
      <c r="A1" s="10"/>
      <c r="B1" s="255" t="s">
        <v>546</v>
      </c>
      <c r="C1" s="255"/>
      <c r="D1" s="255"/>
      <c r="E1" s="255"/>
      <c r="F1" s="255"/>
      <c r="J1" s="4"/>
    </row>
    <row r="2" spans="1:52" s="256" customFormat="1" ht="15.75" thickBot="1" x14ac:dyDescent="0.3">
      <c r="A2" s="10"/>
      <c r="B2" s="10"/>
      <c r="C2" s="10"/>
      <c r="D2" s="10"/>
      <c r="E2" s="10"/>
      <c r="F2" s="10"/>
      <c r="G2"/>
      <c r="H2"/>
      <c r="I2"/>
      <c r="J2" s="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</row>
    <row r="3" spans="1:52" s="10" customFormat="1" x14ac:dyDescent="0.25">
      <c r="B3" s="257" t="s">
        <v>520</v>
      </c>
      <c r="C3" s="258">
        <f>G9+G16</f>
        <v>75</v>
      </c>
      <c r="G3"/>
      <c r="H3"/>
      <c r="I3"/>
      <c r="J3" s="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x14ac:dyDescent="0.25">
      <c r="A4" s="10"/>
      <c r="B4" s="259" t="s">
        <v>521</v>
      </c>
      <c r="C4" s="260">
        <f>G10+G17</f>
        <v>24</v>
      </c>
      <c r="J4" s="4"/>
      <c r="L4" s="4"/>
      <c r="M4" s="4"/>
      <c r="N4" s="4"/>
      <c r="O4" s="4"/>
    </row>
    <row r="5" spans="1:52" ht="15.75" thickBot="1" x14ac:dyDescent="0.3">
      <c r="A5" s="10"/>
      <c r="B5" s="261" t="s">
        <v>522</v>
      </c>
      <c r="C5" s="262">
        <f>C4/C3</f>
        <v>0.32</v>
      </c>
      <c r="J5" s="4"/>
      <c r="L5" s="4"/>
      <c r="M5" s="4"/>
      <c r="N5" s="4"/>
      <c r="O5" s="4"/>
    </row>
    <row r="6" spans="1:52" x14ac:dyDescent="0.25">
      <c r="A6" s="10"/>
      <c r="B6" s="263"/>
      <c r="J6" s="4"/>
      <c r="L6" s="4"/>
      <c r="M6" s="4"/>
      <c r="N6" s="4"/>
      <c r="O6" s="4"/>
    </row>
    <row r="7" spans="1:52" ht="15.75" thickBot="1" x14ac:dyDescent="0.3">
      <c r="B7" s="264" t="s">
        <v>523</v>
      </c>
    </row>
    <row r="8" spans="1:52" x14ac:dyDescent="0.25">
      <c r="B8" s="265"/>
      <c r="C8" s="320" t="s">
        <v>536</v>
      </c>
      <c r="D8" s="266" t="s">
        <v>92</v>
      </c>
      <c r="E8" s="266" t="s">
        <v>544</v>
      </c>
      <c r="F8" s="266" t="s">
        <v>524</v>
      </c>
      <c r="G8" s="267" t="s">
        <v>525</v>
      </c>
      <c r="I8" s="268" t="s">
        <v>536</v>
      </c>
      <c r="J8" s="269" t="s">
        <v>10</v>
      </c>
    </row>
    <row r="9" spans="1:52" x14ac:dyDescent="0.25">
      <c r="B9" s="270" t="s">
        <v>98</v>
      </c>
      <c r="C9" s="321">
        <v>2</v>
      </c>
      <c r="D9" s="271">
        <v>2</v>
      </c>
      <c r="E9" s="271">
        <v>4</v>
      </c>
      <c r="F9" s="271">
        <v>56</v>
      </c>
      <c r="G9" s="272">
        <f>SUM(C9:F9)</f>
        <v>64</v>
      </c>
      <c r="I9" s="268" t="s">
        <v>92</v>
      </c>
      <c r="J9" s="269" t="s">
        <v>26</v>
      </c>
    </row>
    <row r="10" spans="1:52" x14ac:dyDescent="0.25">
      <c r="B10" s="270" t="s">
        <v>526</v>
      </c>
      <c r="C10" s="321">
        <v>0</v>
      </c>
      <c r="D10" s="271">
        <v>2</v>
      </c>
      <c r="E10" s="271">
        <v>3</v>
      </c>
      <c r="F10" s="271">
        <v>14</v>
      </c>
      <c r="G10" s="272">
        <f>SUM(C10:F10)</f>
        <v>19</v>
      </c>
      <c r="I10" s="268" t="s">
        <v>544</v>
      </c>
      <c r="J10" s="269" t="s">
        <v>545</v>
      </c>
    </row>
    <row r="11" spans="1:52" x14ac:dyDescent="0.25">
      <c r="B11" s="273" t="s">
        <v>527</v>
      </c>
      <c r="C11" s="321">
        <v>2</v>
      </c>
      <c r="D11" s="271">
        <f>D9-D10</f>
        <v>0</v>
      </c>
      <c r="E11" s="271">
        <f>E9-E10</f>
        <v>1</v>
      </c>
      <c r="F11" s="271">
        <f>F9-F10</f>
        <v>42</v>
      </c>
      <c r="G11" s="272">
        <f>SUM(C11:F11)</f>
        <v>45</v>
      </c>
      <c r="I11" s="268" t="s">
        <v>528</v>
      </c>
      <c r="J11" s="269" t="s">
        <v>529</v>
      </c>
    </row>
    <row r="12" spans="1:52" ht="15.75" thickBot="1" x14ac:dyDescent="0.3">
      <c r="B12" s="274" t="s">
        <v>522</v>
      </c>
      <c r="C12" s="322"/>
      <c r="D12" s="275">
        <f>D10/D9</f>
        <v>1</v>
      </c>
      <c r="E12" s="275">
        <f>E10/E9</f>
        <v>0.75</v>
      </c>
      <c r="F12" s="275">
        <f>F10/F9</f>
        <v>0.25</v>
      </c>
      <c r="G12" s="276">
        <f>G10/G9</f>
        <v>0.296875</v>
      </c>
    </row>
    <row r="13" spans="1:52" x14ac:dyDescent="0.25">
      <c r="B13" s="263"/>
      <c r="C13" s="263"/>
    </row>
    <row r="14" spans="1:52" ht="15.75" thickBot="1" x14ac:dyDescent="0.3">
      <c r="B14" s="264" t="s">
        <v>530</v>
      </c>
      <c r="H14" s="4"/>
      <c r="I14" s="4"/>
    </row>
    <row r="15" spans="1:52" x14ac:dyDescent="0.25">
      <c r="B15" s="265"/>
      <c r="C15" s="320" t="s">
        <v>536</v>
      </c>
      <c r="D15" s="266" t="s">
        <v>92</v>
      </c>
      <c r="E15" s="266" t="s">
        <v>544</v>
      </c>
      <c r="F15" s="266" t="s">
        <v>524</v>
      </c>
      <c r="G15" s="267" t="s">
        <v>525</v>
      </c>
      <c r="I15" s="4"/>
    </row>
    <row r="16" spans="1:52" x14ac:dyDescent="0.25">
      <c r="B16" s="270" t="s">
        <v>98</v>
      </c>
      <c r="C16" s="321">
        <v>0</v>
      </c>
      <c r="D16" s="277">
        <v>0</v>
      </c>
      <c r="E16" s="277">
        <v>0</v>
      </c>
      <c r="F16" s="271">
        <v>11</v>
      </c>
      <c r="G16" s="272">
        <f>SUM(C16:F16)</f>
        <v>11</v>
      </c>
      <c r="I16" s="4"/>
    </row>
    <row r="17" spans="2:10" x14ac:dyDescent="0.25">
      <c r="B17" s="270" t="s">
        <v>526</v>
      </c>
      <c r="C17" s="321">
        <v>0</v>
      </c>
      <c r="D17" s="271">
        <v>0</v>
      </c>
      <c r="E17" s="271">
        <v>0</v>
      </c>
      <c r="F17" s="271">
        <f>[1]STANDARD!D10</f>
        <v>5</v>
      </c>
      <c r="G17" s="272">
        <f>SUM(C17:F17)</f>
        <v>5</v>
      </c>
    </row>
    <row r="18" spans="2:10" x14ac:dyDescent="0.25">
      <c r="B18" s="273" t="s">
        <v>527</v>
      </c>
      <c r="C18" s="321">
        <v>0</v>
      </c>
      <c r="D18" s="271">
        <v>0</v>
      </c>
      <c r="E18" s="271">
        <v>0</v>
      </c>
      <c r="F18" s="271">
        <f>F16-F17</f>
        <v>6</v>
      </c>
      <c r="G18" s="272">
        <f>SUM(C18:F18)</f>
        <v>6</v>
      </c>
      <c r="J18" s="4"/>
    </row>
    <row r="19" spans="2:10" ht="15.75" thickBot="1" x14ac:dyDescent="0.3">
      <c r="B19" s="274" t="s">
        <v>522</v>
      </c>
      <c r="C19" s="278">
        <v>0</v>
      </c>
      <c r="D19" s="275">
        <f>D16</f>
        <v>0</v>
      </c>
      <c r="E19" s="275">
        <f>E16</f>
        <v>0</v>
      </c>
      <c r="F19" s="275">
        <f t="shared" ref="F19" si="0">F17/F16</f>
        <v>0.45454545454545453</v>
      </c>
      <c r="G19" s="276">
        <f>G17/G16</f>
        <v>0.45454545454545453</v>
      </c>
      <c r="J19" s="4"/>
    </row>
    <row r="20" spans="2:10" x14ac:dyDescent="0.25">
      <c r="B20" s="263"/>
      <c r="H20" s="4"/>
      <c r="J20" s="4"/>
    </row>
    <row r="21" spans="2:10" x14ac:dyDescent="0.25">
      <c r="B21" s="263"/>
      <c r="H21" s="4"/>
      <c r="J21" s="4"/>
    </row>
    <row r="22" spans="2:10" x14ac:dyDescent="0.25">
      <c r="B22" s="263"/>
      <c r="H22" s="4"/>
      <c r="J22" s="4"/>
    </row>
  </sheetData>
  <mergeCells count="1">
    <mergeCell ref="B1:F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EC622-C51F-4BAB-9078-DB8D56B7BF5F}">
  <dimension ref="A1:AZ20"/>
  <sheetViews>
    <sheetView workbookViewId="0">
      <selection activeCell="P40" sqref="P40"/>
    </sheetView>
  </sheetViews>
  <sheetFormatPr defaultRowHeight="15" x14ac:dyDescent="0.25"/>
  <cols>
    <col min="2" max="2" width="22" customWidth="1"/>
    <col min="10" max="10" width="22.7109375" customWidth="1"/>
  </cols>
  <sheetData>
    <row r="1" spans="1:52" s="1" customFormat="1" ht="41.25" customHeight="1" x14ac:dyDescent="0.25">
      <c r="A1" s="10"/>
      <c r="B1" s="328" t="s">
        <v>531</v>
      </c>
      <c r="C1" s="328"/>
      <c r="D1" s="328"/>
      <c r="E1" s="328"/>
    </row>
    <row r="2" spans="1:52" s="256" customFormat="1" ht="15.75" thickBot="1" x14ac:dyDescent="0.3">
      <c r="A2" s="10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1:52" s="10" customFormat="1" x14ac:dyDescent="0.25">
      <c r="B3" s="257" t="s">
        <v>520</v>
      </c>
      <c r="C3" s="258">
        <f>G9+G16</f>
        <v>34</v>
      </c>
      <c r="G3"/>
      <c r="H3"/>
      <c r="I3"/>
      <c r="J3" s="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x14ac:dyDescent="0.25">
      <c r="A4" s="10"/>
      <c r="B4" s="259" t="s">
        <v>521</v>
      </c>
      <c r="C4" s="260">
        <f>G10+G17</f>
        <v>13</v>
      </c>
      <c r="J4" s="4"/>
      <c r="L4" s="4"/>
      <c r="M4" s="4"/>
      <c r="N4" s="4"/>
      <c r="O4" s="4"/>
    </row>
    <row r="5" spans="1:52" ht="15.75" thickBot="1" x14ac:dyDescent="0.3">
      <c r="A5" s="10"/>
      <c r="B5" s="261" t="s">
        <v>522</v>
      </c>
      <c r="C5" s="262">
        <f>C4/C3</f>
        <v>0.38235294117647056</v>
      </c>
      <c r="J5" s="4"/>
      <c r="L5" s="4"/>
      <c r="M5" s="4"/>
      <c r="N5" s="4"/>
      <c r="O5" s="4"/>
    </row>
    <row r="6" spans="1:52" x14ac:dyDescent="0.25">
      <c r="A6" s="10"/>
      <c r="B6" s="263"/>
      <c r="J6" s="4"/>
      <c r="L6" s="4"/>
      <c r="M6" s="4"/>
      <c r="N6" s="4"/>
      <c r="O6" s="4"/>
    </row>
    <row r="7" spans="1:52" ht="15.75" thickBot="1" x14ac:dyDescent="0.3">
      <c r="B7" s="264" t="s">
        <v>523</v>
      </c>
    </row>
    <row r="8" spans="1:52" x14ac:dyDescent="0.25">
      <c r="B8" s="265"/>
      <c r="C8" s="320" t="s">
        <v>536</v>
      </c>
      <c r="D8" s="266" t="s">
        <v>92</v>
      </c>
      <c r="E8" s="266" t="s">
        <v>544</v>
      </c>
      <c r="F8" s="266" t="s">
        <v>524</v>
      </c>
      <c r="G8" s="267" t="s">
        <v>525</v>
      </c>
      <c r="I8" s="268" t="s">
        <v>536</v>
      </c>
      <c r="J8" s="269" t="s">
        <v>10</v>
      </c>
    </row>
    <row r="9" spans="1:52" x14ac:dyDescent="0.25">
      <c r="B9" s="270" t="s">
        <v>98</v>
      </c>
      <c r="C9" s="321">
        <v>5</v>
      </c>
      <c r="D9" s="271">
        <v>2</v>
      </c>
      <c r="E9" s="271">
        <v>1</v>
      </c>
      <c r="F9" s="271">
        <v>23</v>
      </c>
      <c r="G9" s="272">
        <f>SUM(C9:F9)</f>
        <v>31</v>
      </c>
      <c r="I9" s="268" t="s">
        <v>92</v>
      </c>
      <c r="J9" s="269" t="s">
        <v>26</v>
      </c>
    </row>
    <row r="10" spans="1:52" x14ac:dyDescent="0.25">
      <c r="B10" s="270" t="s">
        <v>526</v>
      </c>
      <c r="C10" s="321">
        <v>0</v>
      </c>
      <c r="D10" s="271">
        <v>0</v>
      </c>
      <c r="E10" s="271">
        <v>1</v>
      </c>
      <c r="F10" s="271">
        <v>12</v>
      </c>
      <c r="G10" s="272">
        <f>SUM(C10:F10)</f>
        <v>13</v>
      </c>
      <c r="I10" s="268" t="s">
        <v>544</v>
      </c>
      <c r="J10" s="269" t="s">
        <v>545</v>
      </c>
    </row>
    <row r="11" spans="1:52" x14ac:dyDescent="0.25">
      <c r="B11" s="273" t="s">
        <v>527</v>
      </c>
      <c r="C11" s="321">
        <v>5</v>
      </c>
      <c r="D11" s="271">
        <f>D9-D10</f>
        <v>2</v>
      </c>
      <c r="E11" s="271">
        <f>E9-E10</f>
        <v>0</v>
      </c>
      <c r="F11" s="271">
        <f>F9-F10</f>
        <v>11</v>
      </c>
      <c r="G11" s="272">
        <f>SUM(C11:F11)</f>
        <v>18</v>
      </c>
      <c r="I11" s="268" t="s">
        <v>528</v>
      </c>
      <c r="J11" s="269" t="s">
        <v>529</v>
      </c>
    </row>
    <row r="12" spans="1:52" ht="15.75" thickBot="1" x14ac:dyDescent="0.3">
      <c r="B12" s="323" t="s">
        <v>522</v>
      </c>
      <c r="C12" s="324"/>
      <c r="D12" s="325">
        <f>D10/D9</f>
        <v>0</v>
      </c>
      <c r="E12" s="325">
        <f>E10/E9</f>
        <v>1</v>
      </c>
      <c r="F12" s="325">
        <f>F10/F9</f>
        <v>0.52173913043478259</v>
      </c>
      <c r="G12" s="326">
        <f>G10/G9</f>
        <v>0.41935483870967744</v>
      </c>
    </row>
    <row r="13" spans="1:52" x14ac:dyDescent="0.25">
      <c r="B13" s="263"/>
      <c r="C13" s="263"/>
    </row>
    <row r="14" spans="1:52" ht="15.75" thickBot="1" x14ac:dyDescent="0.3">
      <c r="B14" s="264" t="s">
        <v>530</v>
      </c>
      <c r="H14" s="4"/>
      <c r="I14" s="4"/>
    </row>
    <row r="15" spans="1:52" x14ac:dyDescent="0.25">
      <c r="B15" s="265"/>
      <c r="C15" s="320" t="s">
        <v>536</v>
      </c>
      <c r="D15" s="266" t="s">
        <v>92</v>
      </c>
      <c r="E15" s="266" t="s">
        <v>544</v>
      </c>
      <c r="F15" s="266" t="s">
        <v>524</v>
      </c>
      <c r="G15" s="267" t="s">
        <v>525</v>
      </c>
      <c r="I15" s="4"/>
    </row>
    <row r="16" spans="1:52" x14ac:dyDescent="0.25">
      <c r="B16" s="270" t="s">
        <v>98</v>
      </c>
      <c r="C16" s="321">
        <v>0</v>
      </c>
      <c r="D16" s="277">
        <v>0</v>
      </c>
      <c r="E16" s="277">
        <v>0</v>
      </c>
      <c r="F16" s="271">
        <v>3</v>
      </c>
      <c r="G16" s="272">
        <f>SUM(C16:F16)</f>
        <v>3</v>
      </c>
      <c r="I16" s="4"/>
    </row>
    <row r="17" spans="2:10" x14ac:dyDescent="0.25">
      <c r="B17" s="270" t="s">
        <v>526</v>
      </c>
      <c r="C17" s="321">
        <v>0</v>
      </c>
      <c r="D17" s="271">
        <v>0</v>
      </c>
      <c r="E17" s="271">
        <v>0</v>
      </c>
      <c r="F17" s="271">
        <v>0</v>
      </c>
      <c r="G17" s="272">
        <f>SUM(C17:F17)</f>
        <v>0</v>
      </c>
    </row>
    <row r="18" spans="2:10" x14ac:dyDescent="0.25">
      <c r="B18" s="273" t="s">
        <v>527</v>
      </c>
      <c r="C18" s="321">
        <v>0</v>
      </c>
      <c r="D18" s="271">
        <v>0</v>
      </c>
      <c r="E18" s="271">
        <v>0</v>
      </c>
      <c r="F18" s="271">
        <f>F16-F17</f>
        <v>3</v>
      </c>
      <c r="G18" s="272">
        <f>SUM(C18:F18)</f>
        <v>3</v>
      </c>
      <c r="J18" s="4"/>
    </row>
    <row r="19" spans="2:10" ht="15.75" thickBot="1" x14ac:dyDescent="0.3">
      <c r="B19" s="323" t="s">
        <v>522</v>
      </c>
      <c r="C19" s="327">
        <v>0</v>
      </c>
      <c r="D19" s="325">
        <f>D16</f>
        <v>0</v>
      </c>
      <c r="E19" s="325">
        <f>E16</f>
        <v>0</v>
      </c>
      <c r="F19" s="325">
        <f t="shared" ref="F19" si="0">F17/F16</f>
        <v>0</v>
      </c>
      <c r="G19" s="326">
        <f>G17/G16</f>
        <v>0</v>
      </c>
      <c r="J19" s="4"/>
    </row>
    <row r="20" spans="2:10" x14ac:dyDescent="0.25">
      <c r="B20" s="263"/>
      <c r="H20" s="4"/>
      <c r="J20" s="4"/>
    </row>
  </sheetData>
  <mergeCells count="1">
    <mergeCell ref="B1:E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FE4E7-48FD-4BD5-BBBE-94AD432DBE71}">
  <dimension ref="A1:AZ20"/>
  <sheetViews>
    <sheetView workbookViewId="0">
      <selection activeCell="J33" sqref="J33"/>
    </sheetView>
  </sheetViews>
  <sheetFormatPr defaultRowHeight="15" x14ac:dyDescent="0.25"/>
  <cols>
    <col min="2" max="2" width="23.140625" customWidth="1"/>
    <col min="4" max="4" width="10.7109375" customWidth="1"/>
    <col min="5" max="5" width="11.5703125" customWidth="1"/>
    <col min="10" max="10" width="20.5703125" customWidth="1"/>
  </cols>
  <sheetData>
    <row r="1" spans="1:52" s="1" customFormat="1" ht="41.25" customHeight="1" x14ac:dyDescent="0.25">
      <c r="B1" s="279" t="s">
        <v>532</v>
      </c>
      <c r="C1" s="279"/>
      <c r="D1" s="279"/>
      <c r="E1" s="279"/>
    </row>
    <row r="2" spans="1:52" s="256" customFormat="1" ht="15.75" thickBot="1" x14ac:dyDescent="0.3">
      <c r="A2" s="10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1:52" s="10" customFormat="1" x14ac:dyDescent="0.25">
      <c r="B3" s="257" t="s">
        <v>520</v>
      </c>
      <c r="C3" s="258">
        <f>G9+G16</f>
        <v>27</v>
      </c>
      <c r="G3"/>
      <c r="H3"/>
      <c r="I3"/>
      <c r="J3" s="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x14ac:dyDescent="0.25">
      <c r="A4" s="10"/>
      <c r="B4" s="259" t="s">
        <v>521</v>
      </c>
      <c r="C4" s="260">
        <f>G10+G17</f>
        <v>6</v>
      </c>
      <c r="J4" s="4"/>
      <c r="L4" s="4"/>
      <c r="M4" s="4"/>
      <c r="N4" s="4"/>
      <c r="O4" s="4"/>
    </row>
    <row r="5" spans="1:52" ht="15.75" thickBot="1" x14ac:dyDescent="0.3">
      <c r="A5" s="10"/>
      <c r="B5" s="261" t="s">
        <v>522</v>
      </c>
      <c r="C5" s="262">
        <f>C4/C3</f>
        <v>0.22222222222222221</v>
      </c>
      <c r="J5" s="4"/>
      <c r="L5" s="4"/>
      <c r="M5" s="4"/>
      <c r="N5" s="4"/>
      <c r="O5" s="4"/>
    </row>
    <row r="6" spans="1:52" x14ac:dyDescent="0.25">
      <c r="A6" s="10"/>
      <c r="B6" s="263"/>
      <c r="J6" s="4"/>
      <c r="L6" s="4"/>
      <c r="M6" s="4"/>
      <c r="N6" s="4"/>
      <c r="O6" s="4"/>
    </row>
    <row r="7" spans="1:52" ht="15.75" thickBot="1" x14ac:dyDescent="0.3">
      <c r="B7" s="264" t="s">
        <v>523</v>
      </c>
    </row>
    <row r="8" spans="1:52" x14ac:dyDescent="0.25">
      <c r="B8" s="265"/>
      <c r="C8" s="320" t="s">
        <v>536</v>
      </c>
      <c r="D8" s="266" t="s">
        <v>92</v>
      </c>
      <c r="E8" s="266" t="s">
        <v>544</v>
      </c>
      <c r="F8" s="266" t="s">
        <v>524</v>
      </c>
      <c r="G8" s="267" t="s">
        <v>525</v>
      </c>
      <c r="I8" s="268" t="s">
        <v>536</v>
      </c>
      <c r="J8" s="269" t="s">
        <v>10</v>
      </c>
    </row>
    <row r="9" spans="1:52" x14ac:dyDescent="0.25">
      <c r="B9" s="270" t="s">
        <v>98</v>
      </c>
      <c r="C9" s="321">
        <v>4</v>
      </c>
      <c r="D9" s="271">
        <v>2</v>
      </c>
      <c r="E9" s="271">
        <v>2</v>
      </c>
      <c r="F9" s="271">
        <v>10</v>
      </c>
      <c r="G9" s="272">
        <f>SUM(C9:F9)</f>
        <v>18</v>
      </c>
      <c r="I9" s="268" t="s">
        <v>92</v>
      </c>
      <c r="J9" s="269" t="s">
        <v>26</v>
      </c>
    </row>
    <row r="10" spans="1:52" x14ac:dyDescent="0.25">
      <c r="B10" s="270" t="s">
        <v>526</v>
      </c>
      <c r="C10" s="321">
        <v>0</v>
      </c>
      <c r="D10" s="271">
        <v>0</v>
      </c>
      <c r="E10" s="271">
        <v>1</v>
      </c>
      <c r="F10" s="271">
        <v>3</v>
      </c>
      <c r="G10" s="272">
        <f>SUM(C10:F10)</f>
        <v>4</v>
      </c>
      <c r="I10" s="268" t="s">
        <v>544</v>
      </c>
      <c r="J10" s="269" t="s">
        <v>545</v>
      </c>
    </row>
    <row r="11" spans="1:52" x14ac:dyDescent="0.25">
      <c r="B11" s="273" t="s">
        <v>527</v>
      </c>
      <c r="C11" s="271">
        <f>C9-C10</f>
        <v>4</v>
      </c>
      <c r="D11" s="271">
        <f>D9-D10</f>
        <v>2</v>
      </c>
      <c r="E11" s="271">
        <f>E9-E10</f>
        <v>1</v>
      </c>
      <c r="F11" s="271">
        <f>F9-F10</f>
        <v>7</v>
      </c>
      <c r="G11" s="272">
        <f>SUM(C11:F11)</f>
        <v>14</v>
      </c>
      <c r="I11" s="268" t="s">
        <v>528</v>
      </c>
      <c r="J11" s="269" t="s">
        <v>529</v>
      </c>
    </row>
    <row r="12" spans="1:52" ht="15.75" thickBot="1" x14ac:dyDescent="0.3">
      <c r="B12" s="281" t="s">
        <v>522</v>
      </c>
      <c r="C12" s="282">
        <f>C10/C9</f>
        <v>0</v>
      </c>
      <c r="D12" s="282">
        <f>D10/D9</f>
        <v>0</v>
      </c>
      <c r="E12" s="282">
        <f>E10/E9</f>
        <v>0.5</v>
      </c>
      <c r="F12" s="282">
        <f>F10/F9</f>
        <v>0.3</v>
      </c>
      <c r="G12" s="283">
        <f>G10/G9</f>
        <v>0.22222222222222221</v>
      </c>
    </row>
    <row r="13" spans="1:52" x14ac:dyDescent="0.25">
      <c r="B13" s="263"/>
      <c r="C13" s="263"/>
    </row>
    <row r="14" spans="1:52" ht="15.75" thickBot="1" x14ac:dyDescent="0.3">
      <c r="B14" s="264" t="s">
        <v>530</v>
      </c>
      <c r="H14" s="4"/>
      <c r="I14" s="4"/>
    </row>
    <row r="15" spans="1:52" x14ac:dyDescent="0.25">
      <c r="B15" s="265"/>
      <c r="C15" s="320" t="s">
        <v>536</v>
      </c>
      <c r="D15" s="266" t="s">
        <v>92</v>
      </c>
      <c r="E15" s="266" t="s">
        <v>544</v>
      </c>
      <c r="F15" s="266" t="s">
        <v>524</v>
      </c>
      <c r="G15" s="267" t="s">
        <v>525</v>
      </c>
      <c r="I15" s="4"/>
    </row>
    <row r="16" spans="1:52" x14ac:dyDescent="0.25">
      <c r="B16" s="270" t="s">
        <v>98</v>
      </c>
      <c r="C16" s="321">
        <v>1</v>
      </c>
      <c r="D16" s="277">
        <v>0</v>
      </c>
      <c r="E16" s="277">
        <v>0</v>
      </c>
      <c r="F16" s="271">
        <v>8</v>
      </c>
      <c r="G16" s="272">
        <f>SUM(C16:F16)</f>
        <v>9</v>
      </c>
      <c r="I16" s="4"/>
    </row>
    <row r="17" spans="2:10" x14ac:dyDescent="0.25">
      <c r="B17" s="270" t="s">
        <v>526</v>
      </c>
      <c r="C17" s="321">
        <v>0</v>
      </c>
      <c r="D17" s="271">
        <v>0</v>
      </c>
      <c r="E17" s="271">
        <v>0</v>
      </c>
      <c r="F17" s="271">
        <v>2</v>
      </c>
      <c r="G17" s="272">
        <f>SUM(C17:F17)</f>
        <v>2</v>
      </c>
    </row>
    <row r="18" spans="2:10" x14ac:dyDescent="0.25">
      <c r="B18" s="273" t="s">
        <v>527</v>
      </c>
      <c r="C18" s="271">
        <f>C16-C17</f>
        <v>1</v>
      </c>
      <c r="D18" s="271">
        <v>0</v>
      </c>
      <c r="E18" s="271">
        <v>0</v>
      </c>
      <c r="F18" s="271">
        <f>F16-F17</f>
        <v>6</v>
      </c>
      <c r="G18" s="272">
        <f>SUM(C18:F18)</f>
        <v>7</v>
      </c>
      <c r="J18" s="4"/>
    </row>
    <row r="19" spans="2:10" ht="15.75" thickBot="1" x14ac:dyDescent="0.3">
      <c r="B19" s="281" t="s">
        <v>522</v>
      </c>
      <c r="C19" s="282">
        <f t="shared" ref="C19" si="0">C17/C16</f>
        <v>0</v>
      </c>
      <c r="D19" s="282">
        <f>D16</f>
        <v>0</v>
      </c>
      <c r="E19" s="282">
        <f>E16</f>
        <v>0</v>
      </c>
      <c r="F19" s="282">
        <f t="shared" ref="F19" si="1">F17/F16</f>
        <v>0.25</v>
      </c>
      <c r="G19" s="283">
        <f>G17/G16</f>
        <v>0.22222222222222221</v>
      </c>
      <c r="J19" s="4"/>
    </row>
    <row r="20" spans="2:10" x14ac:dyDescent="0.25">
      <c r="B20" s="263"/>
      <c r="H20" s="4"/>
      <c r="J20" s="4"/>
    </row>
  </sheetData>
  <mergeCells count="1">
    <mergeCell ref="B1:E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4D478-2051-4989-B692-250E32462C02}">
  <dimension ref="A2:P36"/>
  <sheetViews>
    <sheetView workbookViewId="0">
      <selection activeCell="H19" sqref="H19"/>
    </sheetView>
  </sheetViews>
  <sheetFormatPr defaultRowHeight="15" x14ac:dyDescent="0.25"/>
  <cols>
    <col min="2" max="2" width="20" customWidth="1"/>
    <col min="3" max="3" width="14" customWidth="1"/>
    <col min="4" max="4" width="11.5703125" customWidth="1"/>
    <col min="5" max="5" width="12.5703125" customWidth="1"/>
  </cols>
  <sheetData>
    <row r="2" spans="1:16" ht="15.75" thickBot="1" x14ac:dyDescent="0.3"/>
    <row r="3" spans="1:16" ht="23.25" x14ac:dyDescent="0.25">
      <c r="B3" s="284" t="s">
        <v>549</v>
      </c>
      <c r="C3" s="285"/>
      <c r="D3" s="285"/>
      <c r="E3" s="286"/>
    </row>
    <row r="4" spans="1:16" x14ac:dyDescent="0.25">
      <c r="B4" s="287" t="s">
        <v>89</v>
      </c>
      <c r="C4" s="288" t="s">
        <v>534</v>
      </c>
      <c r="D4" s="288" t="s">
        <v>547</v>
      </c>
      <c r="E4" s="289" t="s">
        <v>535</v>
      </c>
    </row>
    <row r="5" spans="1:16" x14ac:dyDescent="0.25">
      <c r="B5" s="291" t="s">
        <v>90</v>
      </c>
      <c r="C5" s="292">
        <f>'F sekce'!C3</f>
        <v>75</v>
      </c>
      <c r="D5" s="292">
        <f>'F sekce'!C4</f>
        <v>24</v>
      </c>
      <c r="E5" s="293">
        <f>D5/C5</f>
        <v>0.32</v>
      </c>
    </row>
    <row r="6" spans="1:16" x14ac:dyDescent="0.25">
      <c r="B6" s="294" t="s">
        <v>91</v>
      </c>
      <c r="C6" s="295">
        <f>'I sekce'!C3</f>
        <v>34</v>
      </c>
      <c r="D6" s="295">
        <f>'I sekce'!C4</f>
        <v>13</v>
      </c>
      <c r="E6" s="296">
        <f t="shared" ref="E6:E8" si="0">D6/C6</f>
        <v>0.38235294117647056</v>
      </c>
    </row>
    <row r="7" spans="1:16" x14ac:dyDescent="0.25">
      <c r="B7" s="297" t="s">
        <v>92</v>
      </c>
      <c r="C7" s="298">
        <f>'M sekce'!C3</f>
        <v>27</v>
      </c>
      <c r="D7" s="298">
        <f>'M sekce'!C4</f>
        <v>6</v>
      </c>
      <c r="E7" s="299">
        <f t="shared" si="0"/>
        <v>0.22222222222222221</v>
      </c>
    </row>
    <row r="8" spans="1:16" ht="15.75" thickBot="1" x14ac:dyDescent="0.3">
      <c r="B8" s="300" t="s">
        <v>101</v>
      </c>
      <c r="C8" s="301">
        <f>SUM(C5:C7)</f>
        <v>136</v>
      </c>
      <c r="D8" s="301">
        <f>SUM(D5:D7)</f>
        <v>43</v>
      </c>
      <c r="E8" s="302">
        <f t="shared" si="0"/>
        <v>0.31617647058823528</v>
      </c>
    </row>
    <row r="9" spans="1:16" x14ac:dyDescent="0.25">
      <c r="B9" s="4"/>
      <c r="C9" s="4"/>
      <c r="D9" s="4"/>
      <c r="E9" s="4"/>
    </row>
    <row r="10" spans="1:16" ht="23.25" x14ac:dyDescent="0.25">
      <c r="B10" s="303" t="s">
        <v>543</v>
      </c>
      <c r="C10" s="303"/>
      <c r="D10" s="303"/>
      <c r="E10" s="303"/>
    </row>
    <row r="11" spans="1:16" x14ac:dyDescent="0.25">
      <c r="B11" s="304" t="s">
        <v>103</v>
      </c>
      <c r="C11" s="290">
        <v>474</v>
      </c>
      <c r="D11" s="4"/>
      <c r="E11" s="4"/>
    </row>
    <row r="12" spans="1:16" x14ac:dyDescent="0.25">
      <c r="B12" s="304" t="s">
        <v>538</v>
      </c>
      <c r="C12" s="290" t="s">
        <v>548</v>
      </c>
      <c r="D12" s="4"/>
      <c r="E12" s="4"/>
    </row>
    <row r="13" spans="1:16" ht="15.75" thickBot="1" x14ac:dyDescent="0.3">
      <c r="B13" s="4"/>
      <c r="C13" s="4"/>
      <c r="D13" s="4"/>
      <c r="E13" s="4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</row>
    <row r="14" spans="1:16" s="256" customFormat="1" ht="23.25" x14ac:dyDescent="0.25">
      <c r="A14" s="280"/>
      <c r="B14" s="305" t="s">
        <v>533</v>
      </c>
      <c r="C14" s="306"/>
      <c r="D14" s="306"/>
      <c r="E14" s="307"/>
      <c r="F14" s="280"/>
      <c r="G14" s="280"/>
      <c r="H14" s="280"/>
      <c r="I14" s="280"/>
      <c r="J14" s="280"/>
      <c r="K14" s="280"/>
      <c r="L14" s="280"/>
    </row>
    <row r="15" spans="1:16" s="1" customFormat="1" ht="14.45" customHeight="1" x14ac:dyDescent="0.25">
      <c r="A15" s="280"/>
      <c r="B15" s="308" t="s">
        <v>89</v>
      </c>
      <c r="C15" s="309" t="s">
        <v>534</v>
      </c>
      <c r="D15" s="309" t="s">
        <v>547</v>
      </c>
      <c r="E15" s="310" t="s">
        <v>535</v>
      </c>
      <c r="F15" s="280"/>
      <c r="G15" s="280"/>
      <c r="H15" s="280"/>
      <c r="I15" s="280"/>
      <c r="J15" s="280"/>
      <c r="K15" s="280"/>
      <c r="L15" s="280"/>
    </row>
    <row r="16" spans="1:16" s="280" customFormat="1" ht="14.45" customHeight="1" x14ac:dyDescent="0.25">
      <c r="B16" s="291" t="s">
        <v>90</v>
      </c>
      <c r="C16" s="292">
        <f>SUM('[1]F sekce'!C3)</f>
        <v>92</v>
      </c>
      <c r="D16" s="292">
        <f>'[1]F sekce'!C4</f>
        <v>20</v>
      </c>
      <c r="E16" s="293">
        <f>D16/C16</f>
        <v>0.21739130434782608</v>
      </c>
    </row>
    <row r="17" spans="2:5" s="280" customFormat="1" ht="14.45" customHeight="1" x14ac:dyDescent="0.25">
      <c r="B17" s="294" t="s">
        <v>91</v>
      </c>
      <c r="C17" s="295">
        <f>'[1]I sekce'!C3</f>
        <v>20</v>
      </c>
      <c r="D17" s="295">
        <f>'[1]I sekce'!C4</f>
        <v>4</v>
      </c>
      <c r="E17" s="296">
        <f t="shared" ref="E17:E19" si="1">D17/C17</f>
        <v>0.2</v>
      </c>
    </row>
    <row r="18" spans="2:5" s="280" customFormat="1" ht="14.45" customHeight="1" x14ac:dyDescent="0.25">
      <c r="B18" s="297" t="s">
        <v>92</v>
      </c>
      <c r="C18" s="298">
        <f>'[1]M sekce'!C3</f>
        <v>24</v>
      </c>
      <c r="D18" s="298">
        <f>'[1]M sekce'!C4</f>
        <v>8</v>
      </c>
      <c r="E18" s="299">
        <f t="shared" si="1"/>
        <v>0.33333333333333331</v>
      </c>
    </row>
    <row r="19" spans="2:5" s="280" customFormat="1" ht="15.75" thickBot="1" x14ac:dyDescent="0.3">
      <c r="B19" s="300" t="s">
        <v>101</v>
      </c>
      <c r="C19" s="301">
        <f>SUM(C16:C18)</f>
        <v>136</v>
      </c>
      <c r="D19" s="301">
        <f>SUM(D16:D18)</f>
        <v>32</v>
      </c>
      <c r="E19" s="302">
        <f t="shared" si="1"/>
        <v>0.23529411764705882</v>
      </c>
    </row>
    <row r="20" spans="2:5" ht="14.45" customHeight="1" x14ac:dyDescent="0.25">
      <c r="B20" s="4"/>
      <c r="C20" s="4"/>
      <c r="D20" s="4"/>
      <c r="E20" s="4"/>
    </row>
    <row r="21" spans="2:5" ht="19.5" customHeight="1" x14ac:dyDescent="0.25">
      <c r="B21" s="303" t="s">
        <v>537</v>
      </c>
      <c r="C21" s="303"/>
      <c r="D21" s="303"/>
      <c r="E21" s="303"/>
    </row>
    <row r="22" spans="2:5" ht="14.45" customHeight="1" x14ac:dyDescent="0.25">
      <c r="B22" s="304" t="s">
        <v>103</v>
      </c>
      <c r="C22" s="290">
        <v>357</v>
      </c>
      <c r="D22" s="4"/>
      <c r="E22" s="4"/>
    </row>
    <row r="23" spans="2:5" x14ac:dyDescent="0.25">
      <c r="B23" s="304" t="s">
        <v>538</v>
      </c>
      <c r="C23" s="290" t="s">
        <v>539</v>
      </c>
      <c r="D23" s="4"/>
      <c r="E23" s="4"/>
    </row>
    <row r="24" spans="2:5" ht="25.5" customHeight="1" thickBot="1" x14ac:dyDescent="0.3">
      <c r="B24" s="4"/>
      <c r="C24" s="4"/>
      <c r="D24" s="4"/>
      <c r="E24" s="4"/>
    </row>
    <row r="25" spans="2:5" ht="23.25" x14ac:dyDescent="0.25">
      <c r="B25" s="305" t="s">
        <v>540</v>
      </c>
      <c r="C25" s="306"/>
      <c r="D25" s="306"/>
      <c r="E25" s="307"/>
    </row>
    <row r="26" spans="2:5" x14ac:dyDescent="0.25">
      <c r="B26" s="308" t="s">
        <v>89</v>
      </c>
      <c r="C26" s="309" t="s">
        <v>534</v>
      </c>
      <c r="D26" s="309" t="s">
        <v>547</v>
      </c>
      <c r="E26" s="310" t="s">
        <v>535</v>
      </c>
    </row>
    <row r="27" spans="2:5" x14ac:dyDescent="0.25">
      <c r="B27" s="311" t="s">
        <v>90</v>
      </c>
      <c r="C27" s="312">
        <v>96</v>
      </c>
      <c r="D27" s="312">
        <v>23</v>
      </c>
      <c r="E27" s="313">
        <v>0.24</v>
      </c>
    </row>
    <row r="28" spans="2:5" x14ac:dyDescent="0.25">
      <c r="B28" s="314" t="s">
        <v>91</v>
      </c>
      <c r="C28" s="315">
        <v>28</v>
      </c>
      <c r="D28" s="315">
        <v>7</v>
      </c>
      <c r="E28" s="316">
        <v>0.25</v>
      </c>
    </row>
    <row r="29" spans="2:5" x14ac:dyDescent="0.25">
      <c r="B29" s="317" t="s">
        <v>92</v>
      </c>
      <c r="C29" s="318">
        <v>26</v>
      </c>
      <c r="D29" s="318">
        <v>8</v>
      </c>
      <c r="E29" s="319">
        <v>0.31</v>
      </c>
    </row>
    <row r="30" spans="2:5" ht="15.75" thickBot="1" x14ac:dyDescent="0.3">
      <c r="B30" s="300" t="s">
        <v>101</v>
      </c>
      <c r="C30" s="301">
        <f>SUM(C27:C29)</f>
        <v>150</v>
      </c>
      <c r="D30" s="301">
        <f>SUM(D27:D29)</f>
        <v>38</v>
      </c>
      <c r="E30" s="302">
        <f>D30/C30</f>
        <v>0.25333333333333335</v>
      </c>
    </row>
    <row r="31" spans="2:5" x14ac:dyDescent="0.25">
      <c r="B31" s="4"/>
      <c r="C31" s="4"/>
      <c r="D31" s="4"/>
      <c r="E31" s="4"/>
    </row>
    <row r="32" spans="2:5" ht="23.25" x14ac:dyDescent="0.25">
      <c r="B32" s="303" t="s">
        <v>541</v>
      </c>
      <c r="C32" s="303"/>
      <c r="D32" s="4"/>
      <c r="E32" s="4"/>
    </row>
    <row r="33" spans="2:5" x14ac:dyDescent="0.25">
      <c r="B33" s="304" t="s">
        <v>103</v>
      </c>
      <c r="C33" s="290">
        <v>459</v>
      </c>
      <c r="D33" s="4"/>
      <c r="E33" s="4"/>
    </row>
    <row r="34" spans="2:5" x14ac:dyDescent="0.25">
      <c r="B34" s="304" t="s">
        <v>538</v>
      </c>
      <c r="C34" s="290" t="s">
        <v>542</v>
      </c>
      <c r="D34" s="4"/>
      <c r="E34" s="4"/>
    </row>
    <row r="35" spans="2:5" x14ac:dyDescent="0.25">
      <c r="B35" s="4"/>
      <c r="C35" s="4"/>
      <c r="D35" s="4"/>
      <c r="E35" s="4"/>
    </row>
    <row r="36" spans="2:5" x14ac:dyDescent="0.25">
      <c r="B36" s="4"/>
      <c r="C36" s="4"/>
      <c r="D36" s="4"/>
      <c r="E36" s="4"/>
    </row>
  </sheetData>
  <mergeCells count="3">
    <mergeCell ref="B14:E14"/>
    <mergeCell ref="B25:E25"/>
    <mergeCell ref="B3:E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30EB4B94AA2444A2F16D775C9B6FAB" ma:contentTypeVersion="8" ma:contentTypeDescription="Vytvoří nový dokument" ma:contentTypeScope="" ma:versionID="14bf96d0dd5542d1c9013d8f9eddc6c4">
  <xsd:schema xmlns:xsd="http://www.w3.org/2001/XMLSchema" xmlns:xs="http://www.w3.org/2001/XMLSchema" xmlns:p="http://schemas.microsoft.com/office/2006/metadata/properties" xmlns:ns2="ac486633-1d05-4354-aec9-8c70eb0770ac" xmlns:ns3="5d82f241-0fcf-48e8-979f-533798adc2b5" targetNamespace="http://schemas.microsoft.com/office/2006/metadata/properties" ma:root="true" ma:fieldsID="08dcf559ade441f578df7a3aa6a00650" ns2:_="" ns3:_="">
    <xsd:import namespace="ac486633-1d05-4354-aec9-8c70eb0770ac"/>
    <xsd:import namespace="5d82f241-0fcf-48e8-979f-533798adc2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Odes_x00ed_latel" minOccurs="0"/>
                <xsd:element ref="ns3:Kontroluj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86633-1d05-4354-aec9-8c70eb0770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2f241-0fcf-48e8-979f-533798adc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des_x00ed_latel" ma:index="14" nillable="true" ma:displayName="Odesílatel" ma:format="Dropdown" ma:list="UserInfo" ma:SharePointGroup="0" ma:internalName="Odes_x00ed_latel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ontroluje" ma:index="15" nillable="true" ma:displayName="Kontroluje" ma:format="Dropdown" ma:internalName="Kontroluj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es_x00ed_latel xmlns="5d82f241-0fcf-48e8-979f-533798adc2b5">
      <UserInfo>
        <DisplayName/>
        <AccountId xsi:nil="true"/>
        <AccountType/>
      </UserInfo>
    </Odes_x00ed_latel>
    <Kontroluje xmlns="5d82f241-0fcf-48e8-979f-533798adc2b5" xsi:nil="true"/>
  </documentManagement>
</p:properties>
</file>

<file path=customXml/itemProps1.xml><?xml version="1.0" encoding="utf-8"?>
<ds:datastoreItem xmlns:ds="http://schemas.openxmlformats.org/officeDocument/2006/customXml" ds:itemID="{888D1540-4C18-4C1C-8E48-12A827EC6F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BD8B77-AA4D-4188-9C29-2903FD179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86633-1d05-4354-aec9-8c70eb0770ac"/>
    <ds:schemaRef ds:uri="5d82f241-0fcf-48e8-979f-533798adc2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A045F-9179-4A20-B6F9-FF48E95CE6ED}">
  <ds:schemaRefs>
    <ds:schemaRef ds:uri="http://schemas.microsoft.com/office/2006/metadata/properties"/>
    <ds:schemaRef ds:uri="http://schemas.microsoft.com/office/infopath/2007/PartnerControls"/>
    <ds:schemaRef ds:uri="5d82f241-0fcf-48e8-979f-533798adc2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EXPRO</vt:lpstr>
      <vt:lpstr>JUNIOR STAR</vt:lpstr>
      <vt:lpstr>PIF OUT-IN</vt:lpstr>
      <vt:lpstr>STANDARD</vt:lpstr>
      <vt:lpstr>F sekce</vt:lpstr>
      <vt:lpstr>I sekce</vt:lpstr>
      <vt:lpstr>M sekce</vt:lpstr>
      <vt:lpstr>MFF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RNDr. Zdeňka Bubeníková, Ph.D.</dc:creator>
  <cp:keywords/>
  <dc:description/>
  <cp:lastModifiedBy>Zdeňka Bubeníková</cp:lastModifiedBy>
  <cp:revision/>
  <dcterms:created xsi:type="dcterms:W3CDTF">2024-03-13T16:23:03Z</dcterms:created>
  <dcterms:modified xsi:type="dcterms:W3CDTF">2024-11-29T10:26:53Z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0x010100B130EB4B94AA2444A2F16D775C9B6FAB</vt:lpwstr>
  </property>
</Properties>
</file>