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ren.karlov.mff.cuni.cz\Dekanat USR\dykamaff\Stažené soubory\"/>
    </mc:Choice>
  </mc:AlternateContent>
  <xr:revisionPtr revIDLastSave="0" documentId="13_ncr:1_{C763BFD1-9F22-4734-9631-C5C24675AA16}" xr6:coauthVersionLast="47" xr6:coauthVersionMax="47" xr10:uidLastSave="{00000000-0000-0000-0000-000000000000}"/>
  <bookViews>
    <workbookView xWindow="-28920" yWindow="-120" windowWidth="29040" windowHeight="17520" xr2:uid="{8C82762C-B004-4CEF-AE8B-7FA36A5E8C7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L13" i="1"/>
  <c r="H13" i="1"/>
  <c r="E13" i="1"/>
  <c r="L21" i="1"/>
  <c r="H21" i="1"/>
  <c r="E21" i="1"/>
  <c r="K16" i="1"/>
  <c r="K17" i="1" s="1"/>
  <c r="G16" i="1"/>
  <c r="G17" i="1" s="1"/>
  <c r="K7" i="1"/>
  <c r="K8" i="1" s="1"/>
  <c r="G7" i="1"/>
  <c r="G8" i="1" s="1"/>
  <c r="O16" i="1"/>
  <c r="N16" i="1"/>
  <c r="M16" i="1"/>
  <c r="L16" i="1"/>
  <c r="J16" i="1"/>
  <c r="I16" i="1"/>
  <c r="H16" i="1"/>
  <c r="F16" i="1"/>
  <c r="E16" i="1"/>
  <c r="O7" i="1"/>
  <c r="O8" i="1" s="1"/>
  <c r="N7" i="1"/>
  <c r="N8" i="1" s="1"/>
  <c r="M7" i="1"/>
  <c r="M8" i="1" s="1"/>
  <c r="L7" i="1"/>
  <c r="J7" i="1"/>
  <c r="J8" i="1" s="1"/>
  <c r="I7" i="1"/>
  <c r="I8" i="1" s="1"/>
  <c r="H7" i="1"/>
  <c r="F7" i="1"/>
  <c r="F8" i="1" s="1"/>
  <c r="E7" i="1"/>
  <c r="L17" i="1" l="1"/>
  <c r="O17" i="1"/>
  <c r="M17" i="1"/>
  <c r="I17" i="1"/>
  <c r="H17" i="1"/>
  <c r="N17" i="1"/>
  <c r="J17" i="1"/>
  <c r="E17" i="1"/>
  <c r="F17" i="1"/>
  <c r="H24" i="1" l="1"/>
  <c r="H23" i="1"/>
  <c r="H22" i="1"/>
  <c r="H25" i="1"/>
  <c r="L24" i="1"/>
  <c r="L23" i="1"/>
  <c r="L22" i="1"/>
  <c r="L25" i="1"/>
  <c r="E24" i="1"/>
  <c r="E23" i="1"/>
  <c r="E22" i="1"/>
  <c r="E25" i="1"/>
</calcChain>
</file>

<file path=xl/sharedStrings.xml><?xml version="1.0" encoding="utf-8"?>
<sst xmlns="http://schemas.openxmlformats.org/spreadsheetml/2006/main" count="44" uniqueCount="25">
  <si>
    <t>počet poskytnutých jídel</t>
  </si>
  <si>
    <t>0-5 hodin</t>
  </si>
  <si>
    <t>5-12 hodin</t>
  </si>
  <si>
    <t>12-18 hodin</t>
  </si>
  <si>
    <t>více než 18 hodin</t>
  </si>
  <si>
    <t>Tj. poskytne se procent stravného</t>
  </si>
  <si>
    <t>Krácení základního stravného o</t>
  </si>
  <si>
    <t>-</t>
  </si>
  <si>
    <t>Zahraniční cesty</t>
  </si>
  <si>
    <t>0-1 hodina</t>
  </si>
  <si>
    <t>1-12 hodin</t>
  </si>
  <si>
    <t>kapesné v zahraničí ve výši 40 %</t>
  </si>
  <si>
    <t>kapesné v zahraničí ve výši 30 %</t>
  </si>
  <si>
    <t>kapesné v zahraničí ve výši 20 %</t>
  </si>
  <si>
    <t>kapesné v zahraničí ve výši 10 %</t>
  </si>
  <si>
    <t>délka trvání cesty v daném dni</t>
  </si>
  <si>
    <t xml:space="preserve">Tuzemské cesty </t>
  </si>
  <si>
    <t xml:space="preserve">Vzniklý nárok na stravné </t>
  </si>
  <si>
    <t>Vzniklý nárok na stavné</t>
  </si>
  <si>
    <t>EUR/USD/GBP/CHF</t>
  </si>
  <si>
    <t xml:space="preserve">    </t>
  </si>
  <si>
    <t xml:space="preserve">základní sazba stravného v roce 2025 dle vyhlášky č. 373//2024 sb. </t>
  </si>
  <si>
    <t>Základní sazby stravného pro rok 2025</t>
  </si>
  <si>
    <t>základní sazby stravného od 1.1.2025</t>
  </si>
  <si>
    <t>Kapesné při zahraniční cestě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</si>
</sst>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4" fontId="3" fillId="0" borderId="0" xfId="0" applyNumberFormat="1" applyFont="1"/>
    <xf numFmtId="0" fontId="3" fillId="2" borderId="13" xfId="0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/>
    </xf>
    <xf numFmtId="9" fontId="3" fillId="3" borderId="6" xfId="1" applyFont="1" applyFill="1" applyBorder="1" applyAlignment="1">
      <alignment horizontal="center"/>
    </xf>
    <xf numFmtId="9" fontId="3" fillId="3" borderId="2" xfId="1" applyFont="1" applyFill="1" applyBorder="1" applyAlignment="1">
      <alignment horizontal="center"/>
    </xf>
    <xf numFmtId="9" fontId="3" fillId="3" borderId="7" xfId="1" applyFont="1" applyFill="1" applyBorder="1" applyAlignment="1">
      <alignment horizontal="center"/>
    </xf>
    <xf numFmtId="9" fontId="3" fillId="4" borderId="6" xfId="1" applyFont="1" applyFill="1" applyBorder="1" applyAlignment="1">
      <alignment horizontal="center"/>
    </xf>
    <xf numFmtId="9" fontId="3" fillId="4" borderId="2" xfId="1" applyFont="1" applyFill="1" applyBorder="1" applyAlignment="1">
      <alignment horizontal="center"/>
    </xf>
    <xf numFmtId="9" fontId="3" fillId="4" borderId="7" xfId="1" applyFont="1" applyFill="1" applyBorder="1" applyAlignment="1">
      <alignment horizontal="center"/>
    </xf>
    <xf numFmtId="9" fontId="3" fillId="5" borderId="6" xfId="1" applyFont="1" applyFill="1" applyBorder="1" applyAlignment="1">
      <alignment horizontal="center"/>
    </xf>
    <xf numFmtId="9" fontId="3" fillId="5" borderId="2" xfId="1" applyFont="1" applyFill="1" applyBorder="1" applyAlignment="1">
      <alignment horizontal="center"/>
    </xf>
    <xf numFmtId="9" fontId="3" fillId="5" borderId="7" xfId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164" fontId="2" fillId="5" borderId="9" xfId="0" applyNumberFormat="1" applyFont="1" applyFill="1" applyBorder="1" applyAlignment="1">
      <alignment horizontal="center"/>
    </xf>
    <xf numFmtId="164" fontId="2" fillId="5" borderId="10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center"/>
    </xf>
    <xf numFmtId="4" fontId="2" fillId="3" borderId="9" xfId="0" applyNumberFormat="1" applyFont="1" applyFill="1" applyBorder="1" applyAlignment="1">
      <alignment horizontal="center"/>
    </xf>
    <xf numFmtId="4" fontId="2" fillId="3" borderId="10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6" fillId="0" borderId="0" xfId="0" applyFont="1"/>
    <xf numFmtId="0" fontId="3" fillId="0" borderId="16" xfId="0" applyFont="1" applyBorder="1"/>
    <xf numFmtId="0" fontId="4" fillId="0" borderId="16" xfId="0" applyFont="1" applyBorder="1" applyAlignment="1">
      <alignment vertical="center"/>
    </xf>
    <xf numFmtId="0" fontId="3" fillId="0" borderId="0" xfId="0" applyFont="1" applyFill="1"/>
    <xf numFmtId="0" fontId="7" fillId="0" borderId="0" xfId="2" applyFont="1"/>
    <xf numFmtId="0" fontId="4" fillId="6" borderId="23" xfId="0" applyFont="1" applyFill="1" applyBorder="1" applyAlignment="1">
      <alignment horizontal="center" vertical="center"/>
    </xf>
    <xf numFmtId="0" fontId="2" fillId="3" borderId="0" xfId="0" applyFont="1" applyFill="1"/>
    <xf numFmtId="0" fontId="2" fillId="2" borderId="1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/>
    </xf>
    <xf numFmtId="4" fontId="3" fillId="5" borderId="8" xfId="0" applyNumberFormat="1" applyFont="1" applyFill="1" applyBorder="1" applyAlignment="1">
      <alignment horizontal="center"/>
    </xf>
    <xf numFmtId="4" fontId="3" fillId="5" borderId="9" xfId="0" applyNumberFormat="1" applyFont="1" applyFill="1" applyBorder="1" applyAlignment="1">
      <alignment horizontal="center"/>
    </xf>
    <xf numFmtId="4" fontId="3" fillId="5" borderId="10" xfId="0" applyNumberFormat="1" applyFont="1" applyFill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4" fontId="3" fillId="3" borderId="9" xfId="0" applyNumberFormat="1" applyFont="1" applyFill="1" applyBorder="1" applyAlignment="1">
      <alignment horizontal="center"/>
    </xf>
    <xf numFmtId="4" fontId="3" fillId="3" borderId="10" xfId="0" applyNumberFormat="1" applyFont="1" applyFill="1" applyBorder="1" applyAlignment="1">
      <alignment horizontal="center"/>
    </xf>
    <xf numFmtId="4" fontId="3" fillId="4" borderId="8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3" fillId="4" borderId="10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" fillId="3" borderId="19" xfId="0" applyNumberFormat="1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3" borderId="17" xfId="0" applyNumberFormat="1" applyFont="1" applyFill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 vertical="center"/>
    </xf>
    <xf numFmtId="165" fontId="0" fillId="5" borderId="4" xfId="0" applyNumberFormat="1" applyFill="1" applyBorder="1" applyAlignment="1">
      <alignment horizontal="center" vertical="center"/>
    </xf>
    <xf numFmtId="165" fontId="0" fillId="5" borderId="5" xfId="0" applyNumberFormat="1" applyFill="1" applyBorder="1" applyAlignment="1">
      <alignment horizontal="center" vertical="center"/>
    </xf>
    <xf numFmtId="165" fontId="3" fillId="5" borderId="6" xfId="0" applyNumberFormat="1" applyFont="1" applyFill="1" applyBorder="1" applyAlignment="1">
      <alignment horizontal="center" vertical="center"/>
    </xf>
    <xf numFmtId="165" fontId="0" fillId="5" borderId="2" xfId="0" applyNumberFormat="1" applyFill="1" applyBorder="1" applyAlignment="1">
      <alignment horizontal="center" vertical="center"/>
    </xf>
    <xf numFmtId="165" fontId="0" fillId="5" borderId="7" xfId="0" applyNumberFormat="1" applyFill="1" applyBorder="1" applyAlignment="1">
      <alignment horizontal="center" vertical="center"/>
    </xf>
    <xf numFmtId="165" fontId="3" fillId="5" borderId="8" xfId="0" applyNumberFormat="1" applyFont="1" applyFill="1" applyBorder="1" applyAlignment="1">
      <alignment horizontal="center" vertical="center"/>
    </xf>
    <xf numFmtId="165" fontId="0" fillId="5" borderId="9" xfId="0" applyNumberFormat="1" applyFill="1" applyBorder="1" applyAlignment="1">
      <alignment horizontal="center" vertical="center"/>
    </xf>
    <xf numFmtId="165" fontId="0" fillId="5" borderId="10" xfId="0" applyNumberForma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165" fontId="3" fillId="3" borderId="18" xfId="0" applyNumberFormat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165" fontId="3" fillId="4" borderId="8" xfId="0" applyNumberFormat="1" applyFont="1" applyFill="1" applyBorder="1" applyAlignment="1">
      <alignment horizontal="center" vertical="center"/>
    </xf>
    <xf numFmtId="165" fontId="0" fillId="4" borderId="9" xfId="0" applyNumberFormat="1" applyFill="1" applyBorder="1" applyAlignment="1">
      <alignment horizontal="center" vertical="center"/>
    </xf>
    <xf numFmtId="165" fontId="0" fillId="4" borderId="10" xfId="0" applyNumberFormat="1" applyFill="1" applyBorder="1" applyAlignment="1">
      <alignment horizontal="center" vertical="center"/>
    </xf>
    <xf numFmtId="0" fontId="7" fillId="0" borderId="0" xfId="2" applyFont="1" applyAlignment="1">
      <alignment wrapText="1"/>
    </xf>
  </cellXfs>
  <cellStyles count="3">
    <cellStyle name="Hypertextový odkaz" xfId="2" builtinId="8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konyprolidi.cz/cs/2024-475" TargetMode="External"/><Relationship Id="rId1" Type="http://schemas.openxmlformats.org/officeDocument/2006/relationships/hyperlink" Target="https://www.zakonyprolidi.cz/cs/2024-3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A373F-ADEB-4330-BFE6-8EC46C75BD3D}">
  <dimension ref="C2:O25"/>
  <sheetViews>
    <sheetView tabSelected="1" topLeftCell="B1" zoomScale="115" zoomScaleNormal="115" workbookViewId="0">
      <selection activeCell="C11" sqref="C11"/>
    </sheetView>
  </sheetViews>
  <sheetFormatPr defaultColWidth="8.7109375" defaultRowHeight="12" x14ac:dyDescent="0.2"/>
  <cols>
    <col min="1" max="2" width="4.5703125" style="2" customWidth="1"/>
    <col min="3" max="3" width="35.42578125" style="2" customWidth="1"/>
    <col min="4" max="4" width="9.28515625" style="2" bestFit="1" customWidth="1"/>
    <col min="5" max="15" width="8.28515625" style="2" customWidth="1"/>
    <col min="16" max="16384" width="8.7109375" style="2"/>
  </cols>
  <sheetData>
    <row r="2" spans="3:15" ht="12.75" thickBot="1" x14ac:dyDescent="0.25">
      <c r="C2" s="54" t="s">
        <v>16</v>
      </c>
      <c r="F2" s="3"/>
      <c r="G2" s="3"/>
      <c r="H2" s="3"/>
      <c r="I2" s="4"/>
    </row>
    <row r="3" spans="3:15" x14ac:dyDescent="0.2">
      <c r="C3" s="51" t="s">
        <v>15</v>
      </c>
      <c r="D3" s="5" t="s">
        <v>1</v>
      </c>
      <c r="E3" s="62" t="s">
        <v>2</v>
      </c>
      <c r="F3" s="63"/>
      <c r="G3" s="64"/>
      <c r="H3" s="65" t="s">
        <v>3</v>
      </c>
      <c r="I3" s="66"/>
      <c r="J3" s="66"/>
      <c r="K3" s="67"/>
      <c r="L3" s="56" t="s">
        <v>4</v>
      </c>
      <c r="M3" s="57"/>
      <c r="N3" s="57"/>
      <c r="O3" s="58"/>
    </row>
    <row r="4" spans="3:15" ht="13.5" thickBot="1" x14ac:dyDescent="0.25">
      <c r="C4" s="52" t="s">
        <v>23</v>
      </c>
      <c r="D4" s="6" t="s">
        <v>7</v>
      </c>
      <c r="E4" s="68">
        <v>148</v>
      </c>
      <c r="F4" s="69"/>
      <c r="G4" s="70"/>
      <c r="H4" s="71">
        <v>225</v>
      </c>
      <c r="I4" s="72"/>
      <c r="J4" s="72"/>
      <c r="K4" s="73"/>
      <c r="L4" s="59">
        <v>353</v>
      </c>
      <c r="M4" s="60"/>
      <c r="N4" s="60"/>
      <c r="O4" s="61"/>
    </row>
    <row r="5" spans="3:15" x14ac:dyDescent="0.2">
      <c r="C5" s="51" t="s">
        <v>0</v>
      </c>
      <c r="D5" s="7" t="s">
        <v>7</v>
      </c>
      <c r="E5" s="29">
        <v>0</v>
      </c>
      <c r="F5" s="30">
        <v>1</v>
      </c>
      <c r="G5" s="31">
        <v>2</v>
      </c>
      <c r="H5" s="32">
        <v>0</v>
      </c>
      <c r="I5" s="33">
        <v>1</v>
      </c>
      <c r="J5" s="33">
        <v>2</v>
      </c>
      <c r="K5" s="34">
        <v>3</v>
      </c>
      <c r="L5" s="35">
        <v>0</v>
      </c>
      <c r="M5" s="36">
        <v>1</v>
      </c>
      <c r="N5" s="36">
        <v>2</v>
      </c>
      <c r="O5" s="37">
        <v>3</v>
      </c>
    </row>
    <row r="6" spans="3:15" x14ac:dyDescent="0.2">
      <c r="C6" s="2" t="s">
        <v>6</v>
      </c>
      <c r="D6" s="7" t="s">
        <v>7</v>
      </c>
      <c r="E6" s="10">
        <v>0</v>
      </c>
      <c r="F6" s="11">
        <v>0.7</v>
      </c>
      <c r="G6" s="12">
        <v>1</v>
      </c>
      <c r="H6" s="13">
        <v>0</v>
      </c>
      <c r="I6" s="14">
        <v>0.35</v>
      </c>
      <c r="J6" s="14">
        <v>0.7</v>
      </c>
      <c r="K6" s="15">
        <v>1</v>
      </c>
      <c r="L6" s="16">
        <v>0</v>
      </c>
      <c r="M6" s="17">
        <v>0.25</v>
      </c>
      <c r="N6" s="17">
        <v>0.5</v>
      </c>
      <c r="O6" s="18">
        <v>0.75</v>
      </c>
    </row>
    <row r="7" spans="3:15" x14ac:dyDescent="0.2">
      <c r="C7" s="2" t="s">
        <v>5</v>
      </c>
      <c r="D7" s="7" t="s">
        <v>7</v>
      </c>
      <c r="E7" s="10">
        <f t="shared" ref="E7:O7" si="0">1-E6</f>
        <v>1</v>
      </c>
      <c r="F7" s="11">
        <f t="shared" si="0"/>
        <v>0.30000000000000004</v>
      </c>
      <c r="G7" s="12">
        <f t="shared" si="0"/>
        <v>0</v>
      </c>
      <c r="H7" s="13">
        <f t="shared" si="0"/>
        <v>1</v>
      </c>
      <c r="I7" s="14">
        <f t="shared" si="0"/>
        <v>0.65</v>
      </c>
      <c r="J7" s="14">
        <f t="shared" si="0"/>
        <v>0.30000000000000004</v>
      </c>
      <c r="K7" s="15">
        <f t="shared" si="0"/>
        <v>0</v>
      </c>
      <c r="L7" s="16">
        <f t="shared" si="0"/>
        <v>1</v>
      </c>
      <c r="M7" s="17">
        <f t="shared" si="0"/>
        <v>0.75</v>
      </c>
      <c r="N7" s="17">
        <f t="shared" si="0"/>
        <v>0.5</v>
      </c>
      <c r="O7" s="18">
        <f t="shared" si="0"/>
        <v>0.25</v>
      </c>
    </row>
    <row r="8" spans="3:15" ht="13.5" thickBot="1" x14ac:dyDescent="0.25">
      <c r="C8" s="48" t="s">
        <v>18</v>
      </c>
      <c r="D8" s="19">
        <v>0</v>
      </c>
      <c r="E8" s="20">
        <v>148</v>
      </c>
      <c r="F8" s="21">
        <f>F7*E4</f>
        <v>44.400000000000006</v>
      </c>
      <c r="G8" s="22">
        <f>G7*F4</f>
        <v>0</v>
      </c>
      <c r="H8" s="23">
        <v>225</v>
      </c>
      <c r="I8" s="24">
        <f>I7*H4</f>
        <v>146.25</v>
      </c>
      <c r="J8" s="24">
        <f>J7*H4</f>
        <v>67.500000000000014</v>
      </c>
      <c r="K8" s="25">
        <f>K7*I4</f>
        <v>0</v>
      </c>
      <c r="L8" s="26">
        <v>353</v>
      </c>
      <c r="M8" s="27">
        <f>M7*L4</f>
        <v>264.75</v>
      </c>
      <c r="N8" s="27">
        <f>N7*L4</f>
        <v>176.5</v>
      </c>
      <c r="O8" s="28">
        <f>O7*L4</f>
        <v>88.25</v>
      </c>
    </row>
    <row r="10" spans="3:15" ht="12.75" thickBot="1" x14ac:dyDescent="0.25">
      <c r="C10" s="54" t="s">
        <v>8</v>
      </c>
    </row>
    <row r="11" spans="3:15" ht="26.25" thickBot="1" x14ac:dyDescent="0.25">
      <c r="C11" s="115" t="s">
        <v>21</v>
      </c>
      <c r="D11" s="53">
        <v>0</v>
      </c>
      <c r="E11" s="50" t="s">
        <v>19</v>
      </c>
      <c r="F11" s="49"/>
    </row>
    <row r="12" spans="3:15" x14ac:dyDescent="0.2">
      <c r="C12" s="51" t="s">
        <v>15</v>
      </c>
      <c r="D12" s="55" t="s">
        <v>9</v>
      </c>
      <c r="E12" s="62" t="s">
        <v>10</v>
      </c>
      <c r="F12" s="63"/>
      <c r="G12" s="64"/>
      <c r="H12" s="65" t="s">
        <v>3</v>
      </c>
      <c r="I12" s="66"/>
      <c r="J12" s="66"/>
      <c r="K12" s="67"/>
      <c r="L12" s="56" t="s">
        <v>4</v>
      </c>
      <c r="M12" s="57"/>
      <c r="N12" s="57"/>
      <c r="O12" s="58"/>
    </row>
    <row r="13" spans="3:15" ht="12.75" thickBot="1" x14ac:dyDescent="0.25">
      <c r="C13" s="2" t="s">
        <v>22</v>
      </c>
      <c r="D13" s="8">
        <f>-D27</f>
        <v>0</v>
      </c>
      <c r="E13" s="77">
        <f>D11/3</f>
        <v>0</v>
      </c>
      <c r="F13" s="78"/>
      <c r="G13" s="79"/>
      <c r="H13" s="80">
        <f>D11/3*2</f>
        <v>0</v>
      </c>
      <c r="I13" s="81"/>
      <c r="J13" s="81"/>
      <c r="K13" s="82"/>
      <c r="L13" s="74">
        <f>D11</f>
        <v>0</v>
      </c>
      <c r="M13" s="75"/>
      <c r="N13" s="75"/>
      <c r="O13" s="76"/>
    </row>
    <row r="14" spans="3:15" x14ac:dyDescent="0.2">
      <c r="C14" s="51" t="s">
        <v>0</v>
      </c>
      <c r="D14" s="7" t="s">
        <v>7</v>
      </c>
      <c r="E14" s="29">
        <v>0</v>
      </c>
      <c r="F14" s="30">
        <v>1</v>
      </c>
      <c r="G14" s="31">
        <v>2</v>
      </c>
      <c r="H14" s="32">
        <v>0</v>
      </c>
      <c r="I14" s="33">
        <v>1</v>
      </c>
      <c r="J14" s="33">
        <v>2</v>
      </c>
      <c r="K14" s="34">
        <v>3</v>
      </c>
      <c r="L14" s="35">
        <v>0</v>
      </c>
      <c r="M14" s="36">
        <v>1</v>
      </c>
      <c r="N14" s="36">
        <v>2</v>
      </c>
      <c r="O14" s="37">
        <v>3</v>
      </c>
    </row>
    <row r="15" spans="3:15" x14ac:dyDescent="0.2">
      <c r="C15" s="2" t="s">
        <v>6</v>
      </c>
      <c r="D15" s="7" t="s">
        <v>20</v>
      </c>
      <c r="E15" s="10">
        <v>0</v>
      </c>
      <c r="F15" s="11">
        <v>0.7</v>
      </c>
      <c r="G15" s="12">
        <v>1</v>
      </c>
      <c r="H15" s="13">
        <v>0</v>
      </c>
      <c r="I15" s="14">
        <v>0.35</v>
      </c>
      <c r="J15" s="14">
        <v>0.7</v>
      </c>
      <c r="K15" s="15">
        <v>1</v>
      </c>
      <c r="L15" s="16">
        <v>0</v>
      </c>
      <c r="M15" s="17">
        <v>0.25</v>
      </c>
      <c r="N15" s="17">
        <v>0.5</v>
      </c>
      <c r="O15" s="18">
        <v>0.75</v>
      </c>
    </row>
    <row r="16" spans="3:15" x14ac:dyDescent="0.2">
      <c r="C16" s="2" t="s">
        <v>5</v>
      </c>
      <c r="D16" s="7" t="s">
        <v>7</v>
      </c>
      <c r="E16" s="10">
        <f t="shared" ref="E16" si="1">1-E15</f>
        <v>1</v>
      </c>
      <c r="F16" s="11">
        <f t="shared" ref="F16:G16" si="2">1-F15</f>
        <v>0.30000000000000004</v>
      </c>
      <c r="G16" s="12">
        <f t="shared" si="2"/>
        <v>0</v>
      </c>
      <c r="H16" s="13">
        <f t="shared" ref="H16" si="3">1-H15</f>
        <v>1</v>
      </c>
      <c r="I16" s="14">
        <f t="shared" ref="I16" si="4">1-I15</f>
        <v>0.65</v>
      </c>
      <c r="J16" s="14">
        <f t="shared" ref="J16:K16" si="5">1-J15</f>
        <v>0.30000000000000004</v>
      </c>
      <c r="K16" s="15">
        <f t="shared" si="5"/>
        <v>0</v>
      </c>
      <c r="L16" s="16">
        <f t="shared" ref="L16" si="6">1-L15</f>
        <v>1</v>
      </c>
      <c r="M16" s="17">
        <f t="shared" ref="M16" si="7">1-M15</f>
        <v>0.75</v>
      </c>
      <c r="N16" s="17">
        <f t="shared" ref="N16" si="8">1-N15</f>
        <v>0.5</v>
      </c>
      <c r="O16" s="18">
        <f t="shared" ref="O16" si="9">1-O15</f>
        <v>0.25</v>
      </c>
    </row>
    <row r="17" spans="3:15" ht="13.5" thickBot="1" x14ac:dyDescent="0.25">
      <c r="C17" s="48" t="s">
        <v>17</v>
      </c>
      <c r="D17" s="9">
        <v>0</v>
      </c>
      <c r="E17" s="38">
        <f>E16*E13</f>
        <v>0</v>
      </c>
      <c r="F17" s="39">
        <f>F16*E13</f>
        <v>0</v>
      </c>
      <c r="G17" s="40">
        <f>G16*F13</f>
        <v>0</v>
      </c>
      <c r="H17" s="41">
        <f>H16*H13</f>
        <v>0</v>
      </c>
      <c r="I17" s="42">
        <f>I16*H13</f>
        <v>0</v>
      </c>
      <c r="J17" s="42">
        <f>J16*H13</f>
        <v>0</v>
      </c>
      <c r="K17" s="43">
        <f>K16*I13</f>
        <v>0</v>
      </c>
      <c r="L17" s="44">
        <f>L16*L13</f>
        <v>0</v>
      </c>
      <c r="M17" s="45">
        <f>M16*L13</f>
        <v>0</v>
      </c>
      <c r="N17" s="45">
        <f>N16*L13</f>
        <v>0</v>
      </c>
      <c r="O17" s="46">
        <f>O16*L13</f>
        <v>0</v>
      </c>
    </row>
    <row r="19" spans="3:15" ht="12.75" thickBot="1" x14ac:dyDescent="0.25">
      <c r="C19" s="54" t="s">
        <v>24</v>
      </c>
    </row>
    <row r="20" spans="3:15" x14ac:dyDescent="0.2">
      <c r="C20" s="1"/>
      <c r="D20" s="5" t="s">
        <v>9</v>
      </c>
      <c r="E20" s="62" t="s">
        <v>10</v>
      </c>
      <c r="F20" s="63"/>
      <c r="G20" s="64"/>
      <c r="H20" s="65" t="s">
        <v>3</v>
      </c>
      <c r="I20" s="66"/>
      <c r="J20" s="66"/>
      <c r="K20" s="67"/>
      <c r="L20" s="56" t="s">
        <v>4</v>
      </c>
      <c r="M20" s="57"/>
      <c r="N20" s="57"/>
      <c r="O20" s="58"/>
    </row>
    <row r="21" spans="3:15" ht="15.75" thickBot="1" x14ac:dyDescent="0.3">
      <c r="D21" s="7"/>
      <c r="E21" s="102" t="str">
        <f>E11</f>
        <v>EUR/USD/GBP/CHF</v>
      </c>
      <c r="F21" s="99"/>
      <c r="G21" s="100"/>
      <c r="H21" s="101" t="str">
        <f>E11</f>
        <v>EUR/USD/GBP/CHF</v>
      </c>
      <c r="I21" s="99"/>
      <c r="J21" s="99"/>
      <c r="K21" s="100"/>
      <c r="L21" s="98" t="str">
        <f>E11</f>
        <v>EUR/USD/GBP/CHF</v>
      </c>
      <c r="M21" s="99"/>
      <c r="N21" s="99"/>
      <c r="O21" s="100"/>
    </row>
    <row r="22" spans="3:15" ht="15" x14ac:dyDescent="0.2">
      <c r="C22" s="2" t="s">
        <v>11</v>
      </c>
      <c r="D22" s="8" t="s">
        <v>7</v>
      </c>
      <c r="E22" s="83">
        <f>E17*0.4</f>
        <v>0</v>
      </c>
      <c r="F22" s="84"/>
      <c r="G22" s="85"/>
      <c r="H22" s="106">
        <f>H17*0.4</f>
        <v>0</v>
      </c>
      <c r="I22" s="107"/>
      <c r="J22" s="107"/>
      <c r="K22" s="108"/>
      <c r="L22" s="89">
        <f>L17*0.4</f>
        <v>0</v>
      </c>
      <c r="M22" s="90"/>
      <c r="N22" s="90"/>
      <c r="O22" s="91"/>
    </row>
    <row r="23" spans="3:15" ht="15" x14ac:dyDescent="0.2">
      <c r="C23" s="2" t="s">
        <v>12</v>
      </c>
      <c r="D23" s="7" t="s">
        <v>7</v>
      </c>
      <c r="E23" s="86">
        <f>E17*0.3</f>
        <v>0</v>
      </c>
      <c r="F23" s="87"/>
      <c r="G23" s="88"/>
      <c r="H23" s="109">
        <f>H17*0.3</f>
        <v>0</v>
      </c>
      <c r="I23" s="110"/>
      <c r="J23" s="110"/>
      <c r="K23" s="111"/>
      <c r="L23" s="92">
        <f>L17*0.3</f>
        <v>0</v>
      </c>
      <c r="M23" s="93"/>
      <c r="N23" s="93"/>
      <c r="O23" s="94"/>
    </row>
    <row r="24" spans="3:15" ht="15" x14ac:dyDescent="0.2">
      <c r="C24" s="2" t="s">
        <v>13</v>
      </c>
      <c r="D24" s="7" t="s">
        <v>7</v>
      </c>
      <c r="E24" s="86">
        <f>E17*0.2</f>
        <v>0</v>
      </c>
      <c r="F24" s="87"/>
      <c r="G24" s="88"/>
      <c r="H24" s="109">
        <f>H17*0.2</f>
        <v>0</v>
      </c>
      <c r="I24" s="110"/>
      <c r="J24" s="110"/>
      <c r="K24" s="111"/>
      <c r="L24" s="92">
        <f>L17*0.2</f>
        <v>0</v>
      </c>
      <c r="M24" s="93"/>
      <c r="N24" s="93"/>
      <c r="O24" s="94"/>
    </row>
    <row r="25" spans="3:15" ht="15.75" thickBot="1" x14ac:dyDescent="0.25">
      <c r="C25" s="2" t="s">
        <v>14</v>
      </c>
      <c r="D25" s="47" t="s">
        <v>7</v>
      </c>
      <c r="E25" s="103">
        <f>E17*0.1</f>
        <v>0</v>
      </c>
      <c r="F25" s="104"/>
      <c r="G25" s="105"/>
      <c r="H25" s="112">
        <f>H17*0.1</f>
        <v>0</v>
      </c>
      <c r="I25" s="113"/>
      <c r="J25" s="113"/>
      <c r="K25" s="114"/>
      <c r="L25" s="95">
        <f>L17*0.1</f>
        <v>0</v>
      </c>
      <c r="M25" s="96"/>
      <c r="N25" s="96"/>
      <c r="O25" s="97"/>
    </row>
  </sheetData>
  <mergeCells count="30">
    <mergeCell ref="L24:O24"/>
    <mergeCell ref="L25:O25"/>
    <mergeCell ref="L21:O21"/>
    <mergeCell ref="H21:K21"/>
    <mergeCell ref="E21:G21"/>
    <mergeCell ref="E24:G24"/>
    <mergeCell ref="E25:G25"/>
    <mergeCell ref="H22:K22"/>
    <mergeCell ref="H23:K23"/>
    <mergeCell ref="H24:K24"/>
    <mergeCell ref="H25:K25"/>
    <mergeCell ref="E20:G20"/>
    <mergeCell ref="H20:K20"/>
    <mergeCell ref="L20:O20"/>
    <mergeCell ref="E22:G22"/>
    <mergeCell ref="E23:G23"/>
    <mergeCell ref="L22:O22"/>
    <mergeCell ref="L23:O23"/>
    <mergeCell ref="L13:O13"/>
    <mergeCell ref="L12:O12"/>
    <mergeCell ref="H12:K12"/>
    <mergeCell ref="E12:G12"/>
    <mergeCell ref="E13:G13"/>
    <mergeCell ref="H13:K13"/>
    <mergeCell ref="L3:O3"/>
    <mergeCell ref="L4:O4"/>
    <mergeCell ref="E3:G3"/>
    <mergeCell ref="H3:K3"/>
    <mergeCell ref="E4:G4"/>
    <mergeCell ref="H4:K4"/>
  </mergeCells>
  <hyperlinks>
    <hyperlink ref="C11" r:id="rId1" xr:uid="{C2D5F1F2-1EB3-443E-BC19-0FF34AEDED65}"/>
    <hyperlink ref="C4" r:id="rId2" xr:uid="{C796D5D8-9C45-4507-843F-72ACEF68F8F0}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Univerzita Karlova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Rokyta</dc:creator>
  <cp:lastModifiedBy>Miroslav Dykas</cp:lastModifiedBy>
  <cp:lastPrinted>2022-10-26T12:05:29Z</cp:lastPrinted>
  <dcterms:created xsi:type="dcterms:W3CDTF">2022-09-08T14:42:32Z</dcterms:created>
  <dcterms:modified xsi:type="dcterms:W3CDTF">2025-04-09T10:00:57Z</dcterms:modified>
</cp:coreProperties>
</file>